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30" documentId="13_ncr:1_{F6CB121F-512D-4AA6-A0C1-0FB36C537598}" xr6:coauthVersionLast="47" xr6:coauthVersionMax="47" xr10:uidLastSave="{3B2ACEBB-0C59-46E8-8081-4CE59AA9583D}"/>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<sst xmlns="http://schemas.openxmlformats.org/spreadsheetml/2006/main" count="178628" uniqueCount="39088">
  <si>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</si>
  <si>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</si>
  <si>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</si>
  <si>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</si>
  <si>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</si>
  <si>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</si>
  <si>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</si>
  <si>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</si>
  <si>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</si>
  <si>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</si>
  <si>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</si>
  <si>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</si>
  <si>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</si>
  <si>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</si>
  <si>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</si>
  <si>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</si>
  <si>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</si>
  <si>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</si>
  <si>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</si>
  <si>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</si>
  <si>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</si>
  <si>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</si>
  <si>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</si>
  <si>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</si>
  <si>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</si>
  <si>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</si>
  <si>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</si>
  <si>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</si>
  <si>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</si>
  <si>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</si>
  <si>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</si>
  <si>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</si>
  <si>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</si>
  <si>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</si>
  <si>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</si>
  <si>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</si>
  <si>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</si>
  <si>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</si>
  <si>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</si>
  <si>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</si>
  <si>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</si>
  <si>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</si>
  <si>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</si>
  <si>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</si>
  <si>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</si>
  <si>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</si>
  <si>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</si>
  <si>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</si>
  <si>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</si>
  <si>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</si>
  <si>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</si>
  <si>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</si>
  <si>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</si>
  <si>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</si>
  <si>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</si>
  <si>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</si>
  <si>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</si>
  <si>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</si>
  <si>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</si>
  <si>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</si>
  <si>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</si>
  <si>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</si>
  <si>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</si>
  <si>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</si>
  <si>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</si>
  <si>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</si>
  <si>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</si>
  <si>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</si>
  <si>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</si>
  <si>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</si>
  <si>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</si>
  <si>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</si>
  <si>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</si>
  <si>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</si>
  <si>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</si>
  <si>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</si>
  <si>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</si>
  <si>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</si>
  <si>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</si>
  <si>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</si>
  <si>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</si>
  <si>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</si>
  <si>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</si>
  <si>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</si>
  <si>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</si>
  <si>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</si>
  <si>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</si>
  <si>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</si>
  <si>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</si>
  <si>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</si>
  <si>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</si>
  <si>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</si>
  <si>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</si>
  <si>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</si>
  <si>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</si>
  <si>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</si>
  <si>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</si>
  <si>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</si>
  <si>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</si>
  <si>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</si>
  <si>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</si>
  <si>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</si>
  <si>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</si>
  <si>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</si>
  <si>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</si>
  <si>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</si>
  <si>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</si>
  <si>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</si>
  <si>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</si>
  <si>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</si>
  <si>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</si>
  <si>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</si>
  <si>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</si>
  <si>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</si>
  <si>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</si>
  <si>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</si>
  <si>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</si>
  <si>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</si>
  <si>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</si>
  <si>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</si>
  <si>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</si>
  <si>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</si>
  <si>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</si>
  <si>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</si>
  <si>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</si>
  <si>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</si>
  <si>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</si>
  <si>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</si>
  <si>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</si>
  <si>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</si>
  <si>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</si>
  <si>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</si>
  <si>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</si>
  <si>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</si>
  <si>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</si>
  <si>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</si>
  <si>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</si>
  <si>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</si>
  <si>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</si>
  <si>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</si>
  <si>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</si>
  <si>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</si>
  <si>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</si>
  <si>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</si>
  <si>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</si>
  <si>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</si>
  <si>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</si>
  <si>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</si>
  <si>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</si>
  <si>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</si>
  <si>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</si>
  <si>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</si>
  <si>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</si>
  <si>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</si>
  <si>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</si>
  <si>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</si>
  <si>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</si>
  <si>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</si>
  <si>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</si>
  <si>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</si>
  <si>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</si>
  <si>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</si>
  <si>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</si>
  <si>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</si>
  <si>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</si>
  <si>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</si>
  <si>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</si>
  <si>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</si>
  <si>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</si>
  <si>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</si>
  <si>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</si>
  <si>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</si>
  <si>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</si>
  <si>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</si>
  <si>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</si>
  <si>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</si>
  <si>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</si>
  <si>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</si>
  <si>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</si>
  <si>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</si>
  <si>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</si>
  <si>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</si>
  <si>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</si>
  <si>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</si>
  <si>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</si>
  <si>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</si>
  <si>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</si>
  <si>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</si>
  <si>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</si>
  <si>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</si>
  <si>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</si>
  <si>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</si>
  <si>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</si>
  <si>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</si>
  <si>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</si>
  <si>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</si>
  <si>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</si>
  <si>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</si>
  <si>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</si>
  <si>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</si>
  <si>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</si>
  <si>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</si>
  <si>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</si>
  <si>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</si>
  <si>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</si>
  <si>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</si>
  <si>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</si>
  <si>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</si>
  <si>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</si>
  <si>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</si>
  <si>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</si>
  <si>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</si>
  <si>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</si>
  <si>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</si>
  <si>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</si>
  <si>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</si>
  <si>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</si>
  <si>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</si>
  <si>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</si>
  <si>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</si>
  <si>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</si>
  <si>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</si>
  <si>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</si>
  <si>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</si>
  <si>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</si>
  <si>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</si>
  <si>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</si>
  <si>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</si>
  <si>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</si>
  <si>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</si>
  <si>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</si>
  <si>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</si>
  <si>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</si>
  <si>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</si>
  <si>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</si>
  <si>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</si>
  <si>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</si>
  <si>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</si>
  <si>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</si>
  <si>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</si>
  <si>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</si>
  <si>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</si>
  <si>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</si>
  <si>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</si>
  <si>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</si>
  <si>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</si>
  <si>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</si>
  <si>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</si>
  <si>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</si>
  <si>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</si>
  <si>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</si>
  <si>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</si>
  <si>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</si>
  <si>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</si>
  <si>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</si>
  <si>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</si>
  <si>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</si>
  <si>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</si>
  <si>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</si>
  <si>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</si>
  <si>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</si>
  <si>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</si>
  <si>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</si>
  <si>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</si>
  <si>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</si>
  <si>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</si>
  <si>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</si>
  <si>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</si>
  <si>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</si>
  <si>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</si>
  <si>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</si>
  <si>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</si>
  <si>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</si>
  <si>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</si>
  <si>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</si>
  <si>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</si>
  <si>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</si>
  <si>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</si>
  <si>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</si>
  <si>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</si>
  <si>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</si>
  <si>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</si>
  <si>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</si>
  <si>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</si>
  <si>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</si>
  <si>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</si>
  <si>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</si>
  <si>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</si>
  <si>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</si>
  <si>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</si>
  <si>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</si>
  <si>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</si>
  <si>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</si>
  <si>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</si>
  <si>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</si>
  <si>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</si>
  <si>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</si>
  <si>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</si>
  <si>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</si>
  <si>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</si>
  <si>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</si>
  <si>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</si>
  <si>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</si>
  <si>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</si>
  <si>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</si>
  <si>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</si>
  <si>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</si>
  <si>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</si>
  <si>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</si>
  <si>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</si>
  <si>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</si>
  <si>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</si>
  <si>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</si>
  <si>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</si>
  <si>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</si>
  <si>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</si>
  <si>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</si>
  <si>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</si>
  <si>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</si>
  <si>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</si>
  <si>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</si>
  <si>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</si>
  <si>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</si>
  <si>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</si>
  <si>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</si>
  <si>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</si>
  <si>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</si>
  <si>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</si>
  <si>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</si>
  <si>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</si>
  <si>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</si>
  <si>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</si>
  <si>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</si>
  <si>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</si>
  <si>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</si>
  <si>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</si>
  <si>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</si>
  <si>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</si>
  <si>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</si>
  <si>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</si>
  <si>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</si>
  <si>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</si>
  <si>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</si>
  <si>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</si>
  <si>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</si>
  <si>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</si>
  <si>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</si>
  <si>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</si>
  <si>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</si>
  <si>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</si>
  <si>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</si>
  <si>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</si>
  <si>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</si>
  <si>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</si>
  <si>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</si>
  <si>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</si>
  <si>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</si>
  <si>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</si>
  <si>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</si>
  <si>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</si>
  <si>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</si>
  <si>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</si>
  <si>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</si>
  <si>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</si>
  <si>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</si>
  <si>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</si>
  <si>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</si>
  <si>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</si>
  <si>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</si>
  <si>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</si>
  <si>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</si>
  <si>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</si>
  <si>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</si>
  <si>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</si>
  <si>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</si>
  <si>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</si>
  <si>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</si>
  <si>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</si>
  <si>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</si>
  <si>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</si>
  <si>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</si>
  <si>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</si>
  <si>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</si>
  <si>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</si>
  <si>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</si>
  <si>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</si>
  <si>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</si>
  <si>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</si>
  <si>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</si>
  <si>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</si>
  <si>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</si>
  <si>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</si>
  <si>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</si>
  <si>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</si>
  <si>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</si>
  <si>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</si>
  <si>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</si>
  <si>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</si>
  <si>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</si>
  <si>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</si>
  <si>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</si>
  <si>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</si>
  <si>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</si>
  <si>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</si>
  <si>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</si>
  <si>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</si>
  <si>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</si>
  <si>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</si>
  <si>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</si>
  <si>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</si>
  <si>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</si>
  <si>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</si>
  <si>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</si>
  <si>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</si>
  <si>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</si>
  <si>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</si>
  <si>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</si>
  <si>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</si>
  <si>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</si>
  <si>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</si>
  <si>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</si>
  <si>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</si>
  <si>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</si>
  <si>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</si>
  <si>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</si>
  <si>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</si>
  <si>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</si>
  <si>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</si>
  <si>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</si>
  <si>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</si>
  <si>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</si>
  <si>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</si>
  <si>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</si>
  <si>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</si>
  <si>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</si>
  <si>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</si>
  <si>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</si>
  <si>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</si>
  <si>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</si>
  <si>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</si>
  <si>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</si>
  <si>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</si>
  <si>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</si>
  <si>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</si>
  <si>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</si>
  <si>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</si>
  <si>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</si>
  <si>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</si>
  <si>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</si>
  <si>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</si>
  <si>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</si>
  <si>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</si>
  <si>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</si>
  <si>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</si>
  <si>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</si>
  <si>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</si>
  <si>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</si>
  <si>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</si>
  <si>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</si>
  <si>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</si>
  <si>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</si>
  <si>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</si>
  <si>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</si>
  <si>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</si>
  <si>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</si>
  <si>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</si>
  <si>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</si>
  <si>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</si>
  <si>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</si>
  <si>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</si>
  <si>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</si>
  <si>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</si>
  <si>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</si>
  <si>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</si>
  <si>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</si>
  <si>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</si>
  <si>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</si>
  <si>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</si>
  <si>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</si>
  <si>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</si>
  <si>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</si>
  <si>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</si>
  <si>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</si>
  <si>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</si>
  <si>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</si>
  <si>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</si>
  <si>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</si>
  <si>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</si>
  <si>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</si>
  <si>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</si>
  <si>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</si>
  <si>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</si>
  <si>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</si>
  <si>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</si>
  <si>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</si>
  <si>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</si>
  <si>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</si>
  <si>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</si>
  <si>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</si>
  <si>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</si>
  <si>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</si>
  <si>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</si>
  <si>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</si>
  <si>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</si>
  <si>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</si>
  <si>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</si>
  <si>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</si>
  <si>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</si>
  <si>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</si>
  <si>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</si>
  <si>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</si>
  <si>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</si>
  <si>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</si>
  <si>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</si>
  <si>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</si>
  <si>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</si>
  <si>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</si>
  <si>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</si>
  <si>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</si>
  <si>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</si>
  <si>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</si>
  <si>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</si>
  <si>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</si>
  <si>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</si>
  <si>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</si>
  <si>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</si>
  <si>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</si>
  <si>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</si>
  <si>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</si>
  <si>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</si>
  <si>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</si>
  <si>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</si>
  <si>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</si>
  <si>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</si>
  <si>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</si>
  <si>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</si>
  <si>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</si>
  <si>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</si>
  <si>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</si>
  <si>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</si>
  <si>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</si>
  <si>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</si>
  <si>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</si>
  <si>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</si>
  <si>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</si>
  <si>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</si>
  <si>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</si>
  <si>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</si>
  <si>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</si>
  <si>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</si>
  <si>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</si>
  <si>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</si>
  <si>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</si>
  <si>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</si>
  <si>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</si>
  <si>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</si>
  <si>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</si>
  <si>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</si>
  <si>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</si>
  <si>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</si>
  <si>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</si>
  <si>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</si>
  <si>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</si>
  <si>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</si>
  <si>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</si>
  <si>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</si>
  <si>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</si>
  <si>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</si>
  <si>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</si>
  <si>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</si>
  <si>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</si>
  <si>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</si>
  <si>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</si>
  <si>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</si>
  <si>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</si>
  <si>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</si>
  <si>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</si>
  <si>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</si>
  <si>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</si>
  <si>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</si>
  <si>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</si>
  <si>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</si>
  <si>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</si>
  <si>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</si>
  <si>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</si>
  <si>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</si>
  <si>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</si>
  <si>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</si>
  <si>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</si>
  <si>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</si>
  <si>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</si>
  <si>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</si>
  <si>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</si>
  <si>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</si>
  <si>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</si>
  <si>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</si>
  <si>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</si>
  <si>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</si>
  <si>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</si>
  <si>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</si>
  <si>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</si>
  <si>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</si>
  <si>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</si>
  <si>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</si>
  <si>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</si>
  <si>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</si>
  <si>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</si>
  <si>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</si>
  <si>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</si>
  <si>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</si>
  <si>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</si>
  <si>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</si>
  <si>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</si>
  <si>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</si>
  <si>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</si>
  <si>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</si>
  <si>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</si>
  <si>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</si>
  <si>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</si>
  <si>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</si>
  <si>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</si>
  <si>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</si>
  <si>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</si>
  <si>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</si>
  <si>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</si>
  <si>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</si>
  <si>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</si>
  <si>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</si>
  <si>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</si>
  <si>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</si>
  <si>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</si>
  <si>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</si>
  <si>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</si>
  <si>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</si>
  <si>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</si>
  <si>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</si>
  <si>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</si>
  <si>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</si>
  <si>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</si>
  <si>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</si>
  <si>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</si>
  <si>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</si>
  <si>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</si>
  <si>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</si>
  <si>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</si>
  <si>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</si>
  <si>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</si>
  <si>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</si>
  <si>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</si>
  <si>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</si>
  <si>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</si>
  <si>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</si>
  <si>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</si>
  <si>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</si>
  <si>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</si>
  <si>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</si>
  <si>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</si>
  <si>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</si>
  <si>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</si>
  <si>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</si>
  <si>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</si>
  <si>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</si>
  <si>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</si>
  <si>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</si>
  <si>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</si>
  <si>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</si>
  <si>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</si>
  <si>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</si>
  <si>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</si>
  <si>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</si>
  <si>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</si>
  <si>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</si>
  <si>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</si>
  <si>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</si>
  <si>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</si>
  <si>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</si>
  <si>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</si>
  <si>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</si>
  <si>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</si>
  <si>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</si>
  <si>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</si>
  <si>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</si>
  <si>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</si>
  <si>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</si>
  <si>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</si>
  <si>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</si>
  <si>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</si>
  <si>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</si>
  <si>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</si>
  <si>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</si>
  <si>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</si>
  <si>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</si>
  <si>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</si>
  <si>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</si>
  <si>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</si>
  <si>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</si>
  <si>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</si>
  <si>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</si>
  <si>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</si>
  <si>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</si>
  <si>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</si>
  <si>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</si>
  <si>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</si>
  <si>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</si>
  <si>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</si>
  <si>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</si>
  <si>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</si>
  <si>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</si>
  <si>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</si>
  <si>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</si>
  <si>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</si>
  <si>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</si>
  <si>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</si>
  <si>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</si>
  <si>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</si>
  <si>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</si>
  <si>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</si>
  <si>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</si>
  <si>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</si>
  <si>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</si>
  <si>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</si>
  <si>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</si>
  <si>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</si>
  <si>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</si>
  <si>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</si>
  <si>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</si>
  <si>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</si>
  <si>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</si>
  <si>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</si>
  <si>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</si>
  <si>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</si>
  <si>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</si>
  <si>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</si>
  <si>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</si>
  <si>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</si>
  <si>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</si>
  <si>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</si>
  <si>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</si>
  <si>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</si>
  <si>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</si>
  <si>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</si>
  <si>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</si>
  <si>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</si>
  <si>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</si>
  <si>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</si>
  <si>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</si>
  <si>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</si>
  <si>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</si>
  <si>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</si>
  <si>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</si>
  <si>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</si>
  <si>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</si>
  <si>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</si>
  <si>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</si>
  <si>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</si>
  <si>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</si>
  <si>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</si>
  <si>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</si>
  <si>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</si>
  <si>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</si>
  <si>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</si>
  <si>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</si>
  <si>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</si>
  <si>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</si>
  <si>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</si>
  <si>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</si>
  <si>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</si>
  <si>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</si>
  <si>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</si>
  <si>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</si>
  <si>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</si>
  <si>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</si>
  <si>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</si>
  <si>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</si>
  <si>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</si>
  <si>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</si>
  <si>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</si>
  <si>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</si>
  <si>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</si>
  <si>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</si>
  <si>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</si>
  <si>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</si>
  <si>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</si>
  <si>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</si>
  <si>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</si>
  <si>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</si>
  <si>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</si>
  <si>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</si>
  <si>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</si>
  <si>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</si>
  <si>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</si>
  <si>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</si>
  <si>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</si>
  <si>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</si>
  <si>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</si>
  <si>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</si>
  <si>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</si>
  <si>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</si>
  <si>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</si>
  <si>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</si>
  <si>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</si>
  <si>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</si>
  <si>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</si>
  <si>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</si>
  <si>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</si>
  <si>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</si>
  <si>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</si>
  <si>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</si>
  <si>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</si>
  <si>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</si>
  <si>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</si>
  <si>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</si>
  <si>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</si>
  <si>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</si>
  <si>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</si>
  <si>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</si>
  <si>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</si>
  <si>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</si>
  <si>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</si>
  <si>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</si>
  <si>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</si>
  <si>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</si>
  <si>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</si>
  <si>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</si>
  <si>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</si>
  <si>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</si>
  <si>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</si>
  <si>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</si>
  <si>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</si>
  <si>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</si>
  <si>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</si>
  <si>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</si>
  <si>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</si>
  <si>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</si>
  <si>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</si>
  <si>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</si>
  <si>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</si>
  <si>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</si>
  <si>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</si>
  <si>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</si>
  <si>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</si>
  <si>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</si>
  <si>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</si>
  <si>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</si>
  <si>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</si>
  <si>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</si>
  <si>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</si>
  <si>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</si>
  <si>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</si>
  <si>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</si>
  <si>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</si>
  <si>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</si>
  <si>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</si>
  <si>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</si>
  <si>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</si>
  <si>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</si>
  <si>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</si>
  <si>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</si>
  <si>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</si>
  <si>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</si>
  <si>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</si>
  <si>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</si>
  <si>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</si>
  <si>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</si>
  <si>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</si>
  <si>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</si>
  <si>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</si>
  <si>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</si>
  <si>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</si>
  <si>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</si>
  <si>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</si>
  <si>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</si>
  <si>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</si>
  <si>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</si>
  <si>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</si>
  <si>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</si>
  <si>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</si>
  <si>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</si>
  <si>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</si>
  <si>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</si>
  <si>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</si>
  <si>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</si>
  <si>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</si>
  <si>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</si>
  <si>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</si>
  <si>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</si>
  <si>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</si>
  <si>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</si>
  <si>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</si>
  <si>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</si>
  <si>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</si>
  <si>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</si>
  <si>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</si>
  <si>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</si>
  <si>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</si>
  <si>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</si>
  <si>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</si>
  <si>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</si>
  <si>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</si>
  <si>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</si>
  <si>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</si>
  <si>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</si>
  <si>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</si>
  <si>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</si>
  <si>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</si>
  <si>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</si>
  <si>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</si>
  <si>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</si>
  <si>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</si>
  <si>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</si>
  <si>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</si>
  <si>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</si>
  <si>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</si>
  <si>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</si>
  <si>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</si>
  <si>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</si>
  <si>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</si>
  <si>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</si>
  <si>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</si>
  <si>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</si>
  <si>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</si>
  <si>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</si>
  <si>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</si>
  <si>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</si>
  <si>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</si>
  <si>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</si>
  <si>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</si>
  <si>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</si>
  <si>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</si>
  <si>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</si>
  <si>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</si>
  <si>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</si>
  <si>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</si>
  <si>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</si>
  <si>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</si>
  <si>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</si>
  <si>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</si>
  <si>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</si>
  <si>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</si>
  <si>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</si>
  <si>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</si>
  <si>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</si>
  <si>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</si>
  <si>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</si>
  <si>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</si>
  <si>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</si>
  <si>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</si>
  <si>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</si>
  <si>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</si>
  <si>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</si>
  <si>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</si>
  <si>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</si>
  <si>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</si>
  <si>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</si>
  <si>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</si>
  <si>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</si>
  <si>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</si>
  <si>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</si>
  <si>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</si>
  <si>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</si>
  <si>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</si>
  <si>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</si>
  <si>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</si>
  <si>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</si>
  <si>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</si>
  <si>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</si>
  <si>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</si>
  <si>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</si>
  <si>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</si>
  <si>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</si>
  <si>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</si>
  <si>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</si>
  <si>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</si>
  <si>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</si>
  <si>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</si>
  <si>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</si>
  <si>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</si>
  <si>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</si>
  <si>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</si>
  <si>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</si>
  <si>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</si>
  <si>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</si>
  <si>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</si>
  <si>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</si>
  <si>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</si>
  <si>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</si>
  <si>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</si>
  <si>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</si>
  <si>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</si>
  <si>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</si>
  <si>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</si>
  <si>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</si>
  <si>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</si>
  <si>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</si>
  <si>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</si>
  <si>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</si>
  <si>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</si>
  <si>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</si>
  <si>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</si>
  <si>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</si>
  <si>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</si>
  <si>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</si>
  <si>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</si>
  <si>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</si>
  <si>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</si>
  <si>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</si>
  <si>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</si>
  <si>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</si>
  <si>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</si>
  <si>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</si>
  <si>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</si>
  <si>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</si>
  <si>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</si>
  <si>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</si>
  <si>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</si>
  <si>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</si>
  <si>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</si>
  <si>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</si>
  <si>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</si>
  <si>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</si>
  <si>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</si>
  <si>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</si>
  <si>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</si>
  <si>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</si>
  <si>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</si>
  <si>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</si>
  <si>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</si>
  <si>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</si>
  <si>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</si>
  <si>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</si>
  <si>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</si>
  <si>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</si>
  <si>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</si>
  <si>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</si>
  <si>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</si>
  <si>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</si>
  <si>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</si>
  <si>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</si>
  <si>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</si>
  <si>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</si>
  <si>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</si>
  <si>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</si>
  <si>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</si>
  <si>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</si>
  <si>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</si>
  <si>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</si>
  <si>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</si>
  <si>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</si>
  <si>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</si>
  <si>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</si>
  <si>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</si>
  <si>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</si>
  <si>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</si>
  <si>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</si>
  <si>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</si>
  <si>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</si>
  <si>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</si>
  <si>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</si>
  <si>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</si>
  <si>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</si>
  <si>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</si>
  <si>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</si>
  <si>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</si>
  <si>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</si>
  <si>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</si>
  <si>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</si>
  <si>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</si>
  <si>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</si>
  <si>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</si>
  <si>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</si>
  <si>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</si>
  <si>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</si>
  <si>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</si>
  <si>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</si>
  <si>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</si>
  <si>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</si>
  <si>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</si>
  <si>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</si>
  <si>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</si>
  <si>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</si>
  <si>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</si>
  <si>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</si>
  <si>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</si>
  <si>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</si>
  <si>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</si>
  <si>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</si>
  <si>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</si>
  <si>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</si>
  <si>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</si>
  <si>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</si>
  <si>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</si>
  <si>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</si>
  <si>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</si>
  <si>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</si>
  <si>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</si>
  <si>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</si>
  <si>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</si>
  <si>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</si>
  <si>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</si>
  <si>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</si>
  <si>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</si>
  <si>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</si>
  <si>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</si>
  <si>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</si>
  <si>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</si>
  <si>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</si>
  <si>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</si>
  <si>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</si>
  <si>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</si>
  <si>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</si>
  <si>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</si>
  <si>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</si>
  <si>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</si>
  <si>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</si>
  <si>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</si>
  <si>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</si>
  <si>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</si>
  <si>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</si>
  <si>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</si>
  <si>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</si>
  <si>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</si>
  <si>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</si>
  <si>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</si>
  <si>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</si>
  <si>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</si>
  <si>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</si>
  <si>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</si>
  <si>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</si>
  <si>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</si>
  <si>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</si>
  <si>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</si>
  <si>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</si>
  <si>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</si>
  <si>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</si>
  <si>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</si>
  <si>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</si>
  <si>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</si>
  <si>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</si>
  <si>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</si>
  <si>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</si>
  <si>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</si>
  <si>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</si>
  <si>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</si>
  <si>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</si>
  <si>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</si>
  <si>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</si>
  <si>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</si>
  <si>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</si>
  <si>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</si>
  <si>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</si>
  <si>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</si>
  <si>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</si>
  <si>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</si>
  <si>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</si>
  <si>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</si>
  <si>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</si>
  <si>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</si>
  <si>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</si>
  <si>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</si>
  <si>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</si>
  <si>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</si>
  <si>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</si>
  <si>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</si>
  <si>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</si>
  <si>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</si>
  <si>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</si>
  <si>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</si>
  <si>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</si>
  <si>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</si>
  <si>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</si>
  <si>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</si>
  <si>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</si>
  <si>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</si>
  <si>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</si>
  <si>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</si>
  <si>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</si>
  <si>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</si>
  <si>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</si>
  <si>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</si>
  <si>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</si>
  <si>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</si>
  <si>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</si>
  <si>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</si>
  <si>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</si>
  <si>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</si>
  <si>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</si>
  <si>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</si>
  <si>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</si>
  <si>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</si>
  <si>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</si>
  <si>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</si>
  <si>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</si>
  <si>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</si>
  <si>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</si>
  <si>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</si>
  <si>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</si>
  <si>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</si>
  <si>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</si>
  <si>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</si>
  <si>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</si>
  <si>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</si>
  <si>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</si>
  <si>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</si>
  <si>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</si>
  <si>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</si>
  <si>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</si>
  <si>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</si>
  <si>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</si>
  <si>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</si>
  <si>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</si>
  <si>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</si>
  <si>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</si>
  <si>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</si>
  <si>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</si>
  <si>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</si>
  <si>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</si>
  <si>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</si>
  <si>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</si>
  <si>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</si>
  <si>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</si>
  <si>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</si>
  <si>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</si>
  <si>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</si>
  <si>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</si>
  <si>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</si>
  <si>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</si>
  <si>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</si>
  <si>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</si>
  <si>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</si>
  <si>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</si>
  <si>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</si>
  <si>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</si>
  <si>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</si>
  <si>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</si>
  <si>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</si>
  <si>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</si>
  <si>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</si>
  <si>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</si>
  <si>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</si>
  <si>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</si>
  <si>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</si>
  <si>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</si>
  <si>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</si>
  <si>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</si>
  <si>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</si>
  <si>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</si>
  <si>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</si>
  <si>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</si>
  <si>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</si>
  <si>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</si>
  <si>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</si>
  <si>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</si>
  <si>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</si>
  <si>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</si>
  <si>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</si>
  <si>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</si>
  <si>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</si>
  <si>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</si>
  <si>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</si>
  <si>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</si>
  <si>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</si>
  <si>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</si>
  <si>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</si>
  <si>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</si>
  <si>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</si>
  <si>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</si>
  <si>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</si>
  <si>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</si>
  <si>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</si>
  <si>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</si>
  <si>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</si>
  <si>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</si>
  <si>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</si>
  <si>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</si>
  <si>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</si>
  <si>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</si>
  <si>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</si>
  <si>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</si>
  <si>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</si>
  <si>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</si>
  <si>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</si>
  <si>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</si>
  <si>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</si>
  <si>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</si>
  <si>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</si>
  <si>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</si>
  <si>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</si>
  <si>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</si>
  <si>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</si>
  <si>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</si>
  <si>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</si>
  <si>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</si>
  <si>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</si>
  <si>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</si>
  <si>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</si>
  <si>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</si>
  <si>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</si>
  <si>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</si>
  <si>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</si>
  <si>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</si>
  <si>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</si>
  <si>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</si>
  <si>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</si>
  <si>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</si>
  <si>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</si>
  <si>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</si>
  <si>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</si>
  <si>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</si>
  <si>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</si>
  <si>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</si>
  <si>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</si>
  <si>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</si>
  <si>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</si>
  <si>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</si>
  <si>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</si>
  <si>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</si>
  <si>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</si>
  <si>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</si>
  <si>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</si>
  <si>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</si>
  <si>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</si>
  <si>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</si>
  <si>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</si>
  <si>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</si>
  <si>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</si>
  <si>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</si>
  <si>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</si>
  <si>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</si>
  <si>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</si>
  <si>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</si>
  <si>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</si>
  <si>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</si>
  <si>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</si>
  <si>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</si>
  <si>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</si>
  <si>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</si>
  <si>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</si>
  <si>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</si>
  <si>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</si>
  <si>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</si>
  <si>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</si>
  <si>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</si>
  <si>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</si>
  <si>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</si>
  <si>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</si>
  <si>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</si>
  <si>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</si>
  <si>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</si>
  <si>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</si>
  <si>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</si>
  <si>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</si>
  <si>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</si>
  <si>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</si>
  <si>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</si>
  <si>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</si>
  <si>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</si>
  <si>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</si>
  <si>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</si>
  <si>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</si>
  <si>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</si>
  <si>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</si>
  <si>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</si>
  <si>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</si>
  <si>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</si>
  <si>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</si>
  <si>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</si>
  <si>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</si>
  <si>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</si>
  <si>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</si>
  <si>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</si>
  <si>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</si>
  <si>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</si>
  <si>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</si>
  <si>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</si>
  <si>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</si>
  <si>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</si>
  <si>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</si>
  <si>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</si>
  <si>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</si>
  <si>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</si>
  <si>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</si>
  <si>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</si>
  <si>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</si>
  <si>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</si>
  <si>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</si>
  <si>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</si>
  <si>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</si>
  <si>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</si>
  <si>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</si>
  <si>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</si>
  <si>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</si>
  <si>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</si>
  <si>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</si>
  <si>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</si>
  <si>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</si>
  <si>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</si>
  <si>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</si>
  <si>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</si>
  <si>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</si>
  <si>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</si>
  <si>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</si>
  <si>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</si>
  <si>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</si>
  <si>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</si>
  <si>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</si>
  <si>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</si>
  <si>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</si>
  <si>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</si>
  <si>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</si>
  <si>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</si>
  <si>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</si>
  <si>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</si>
  <si>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</si>
  <si>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</si>
  <si>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</si>
  <si>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</si>
  <si>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</si>
  <si>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</si>
  <si>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</si>
  <si>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</si>
  <si>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</si>
  <si>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</si>
  <si>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</si>
  <si>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</si>
  <si>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</si>
  <si>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</si>
  <si>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</si>
  <si>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</si>
  <si>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</si>
  <si>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</si>
  <si>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</si>
  <si>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</si>
  <si>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</si>
  <si>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</si>
  <si>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</si>
  <si>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</si>
  <si>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</si>
  <si>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</si>
  <si>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</si>
  <si>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</si>
  <si>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</si>
  <si>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</si>
  <si>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</si>
  <si>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</si>
  <si>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</si>
  <si>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</si>
  <si>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</si>
  <si>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</si>
  <si>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</si>
  <si>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</si>
  <si>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</si>
  <si>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</si>
  <si>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</si>
  <si>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</si>
  <si>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</si>
  <si>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</si>
  <si>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</si>
  <si>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</si>
  <si>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</si>
  <si>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</si>
  <si>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</si>
  <si>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</si>
  <si>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</si>
  <si>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</si>
  <si>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</si>
  <si>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</si>
  <si>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</si>
  <si>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</si>
  <si>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</si>
  <si>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</si>
  <si>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</si>
  <si>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</si>
  <si>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</si>
  <si>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</si>
  <si>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</si>
  <si>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</si>
  <si>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</si>
  <si>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</si>
  <si>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</si>
  <si>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</si>
  <si>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</si>
  <si>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</si>
  <si>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</si>
  <si>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</si>
  <si>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</si>
  <si>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</si>
  <si>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</si>
  <si>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</si>
  <si>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</si>
  <si>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</si>
  <si>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</si>
  <si>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</si>
  <si>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</si>
  <si>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</si>
  <si>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</si>
  <si>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</si>
  <si>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</si>
  <si>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</si>
  <si>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</si>
  <si>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</si>
  <si>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</si>
  <si>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</si>
  <si>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</si>
  <si>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</si>
  <si>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</si>
  <si>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</si>
  <si>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</si>
  <si>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</si>
  <si>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</si>
  <si>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</si>
  <si>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</si>
  <si>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</si>
  <si>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</si>
  <si>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</si>
  <si>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</si>
  <si>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</si>
  <si>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</si>
  <si>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</si>
  <si>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</si>
  <si>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</si>
  <si>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</si>
  <si>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</si>
  <si>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</si>
  <si>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</si>
  <si>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</si>
  <si>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</si>
  <si>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</si>
  <si>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</si>
  <si>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</si>
  <si>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</si>
  <si>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</si>
  <si>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</si>
  <si>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</si>
  <si>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</si>
  <si>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</si>
  <si>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</si>
  <si>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</si>
  <si>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</si>
  <si>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</si>
  <si>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</si>
  <si>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</si>
  <si>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</si>
  <si>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</si>
  <si>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</si>
  <si>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</si>
  <si>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</si>
  <si>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</si>
  <si>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</si>
  <si>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</si>
  <si>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</si>
  <si>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</si>
  <si>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</si>
  <si>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</si>
  <si>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</si>
  <si>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</si>
  <si>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</si>
  <si>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</si>
  <si>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</si>
  <si>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</si>
  <si>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</si>
  <si>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</si>
  <si>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</si>
  <si>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</si>
  <si>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</si>
  <si>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</si>
  <si>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</si>
  <si>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</si>
  <si>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</si>
  <si>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</si>
  <si>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</si>
  <si>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</si>
  <si>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</si>
  <si>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</si>
  <si>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</si>
  <si>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</si>
  <si>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</si>
  <si>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</si>
  <si>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</si>
  <si>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</si>
  <si>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</si>
  <si>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</si>
  <si>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</si>
  <si>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</si>
  <si>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</si>
  <si>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</si>
  <si>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</si>
  <si>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</si>
  <si>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</si>
  <si>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</si>
  <si>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</si>
  <si>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</si>
  <si>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</si>
  <si>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</si>
  <si>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</si>
  <si>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</si>
  <si>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</si>
  <si>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</si>
  <si>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</si>
  <si>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</si>
  <si>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</si>
  <si>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</si>
  <si>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</si>
  <si>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</si>
  <si>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</si>
  <si>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</si>
  <si>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</si>
  <si>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</si>
  <si>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</si>
  <si>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</si>
  <si>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</si>
  <si>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</si>
  <si>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</si>
  <si>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</si>
  <si>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</si>
  <si>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</si>
  <si>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</si>
  <si>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</si>
  <si>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</si>
  <si>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</si>
  <si>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</si>
  <si>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</si>
  <si>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</si>
  <si>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</si>
  <si>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</si>
  <si>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</si>
  <si>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</si>
  <si>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</si>
  <si>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</si>
  <si>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</si>
  <si>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</si>
  <si>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</si>
  <si>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</si>
  <si>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</si>
  <si>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</si>
  <si>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</si>
  <si>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</si>
  <si>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</si>
  <si>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</si>
  <si>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</si>
  <si>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</si>
  <si>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</si>
  <si>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</si>
  <si>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</si>
  <si>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</si>
  <si>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</si>
  <si>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</si>
  <si>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</si>
  <si>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</si>
  <si>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</si>
  <si>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</si>
  <si>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</si>
  <si>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</si>
  <si>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</si>
  <si>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</si>
  <si>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</si>
  <si>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</si>
  <si>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</si>
  <si>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</si>
  <si>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</si>
  <si>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</si>
  <si>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</si>
  <si>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</si>
  <si>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</si>
  <si>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</si>
  <si>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</si>
  <si>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</si>
  <si>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</si>
  <si>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</si>
  <si>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</si>
  <si>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</si>
  <si>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</si>
  <si>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</si>
  <si>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</si>
  <si>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</si>
  <si>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</si>
  <si>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</si>
  <si>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</si>
  <si>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</si>
  <si>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</si>
  <si>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</si>
  <si>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</si>
  <si>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</si>
  <si>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</si>
  <si>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</si>
  <si>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</si>
  <si>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</si>
  <si>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</si>
  <si>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</si>
  <si>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</si>
  <si>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</si>
  <si>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</si>
  <si>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</si>
  <si>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</si>
  <si>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</si>
  <si>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</si>
  <si>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</si>
  <si>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</si>
  <si>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</si>
  <si>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</si>
  <si>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</si>
  <si>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</si>
  <si>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</si>
  <si>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</si>
  <si>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</si>
  <si>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</si>
  <si>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</si>
  <si>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</si>
  <si>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</si>
  <si>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</si>
  <si>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</si>
  <si>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</si>
  <si>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</si>
  <si>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</si>
  <si>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</si>
  <si>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</si>
  <si>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</si>
  <si>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</si>
  <si>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</si>
  <si>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</si>
  <si>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</si>
  <si>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</si>
  <si>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</si>
  <si>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</si>
  <si>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</si>
  <si>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</si>
  <si>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</si>
  <si>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</si>
  <si>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</si>
  <si>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</si>
  <si>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</si>
  <si>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</si>
  <si>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</si>
  <si>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</si>
  <si>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</si>
  <si>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</si>
  <si>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</si>
  <si>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</si>
  <si>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</si>
  <si>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</si>
  <si>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</si>
  <si>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</si>
  <si>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</si>
  <si>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</si>
  <si>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</si>
  <si>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</si>
  <si>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</si>
  <si>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</si>
  <si>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</si>
  <si>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</si>
  <si>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</si>
  <si>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</si>
  <si>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</si>
  <si>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</si>
  <si>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</si>
  <si>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</si>
  <si>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</si>
  <si>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</si>
  <si>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</si>
  <si>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</si>
  <si>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</si>
  <si>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</si>
  <si>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</si>
  <si>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</si>
  <si>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</si>
  <si>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</si>
  <si>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</si>
  <si>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</si>
  <si>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</si>
  <si>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</si>
  <si>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</si>
  <si>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</si>
  <si>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</si>
  <si>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</si>
  <si>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</si>
  <si>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</si>
  <si>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</si>
  <si>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</si>
  <si>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</si>
  <si>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</si>
  <si>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</si>
  <si>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</si>
  <si>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</si>
  <si>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</si>
  <si>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</si>
  <si>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</si>
  <si>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</si>
  <si>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</si>
  <si>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</si>
  <si>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</si>
  <si>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</si>
  <si>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</si>
  <si>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</si>
  <si>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</si>
  <si>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</si>
  <si>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</si>
  <si>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</si>
  <si>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</si>
  <si>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</si>
  <si>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</si>
  <si>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</si>
  <si>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</si>
  <si>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</si>
  <si>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</si>
  <si>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</si>
  <si>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</si>
  <si>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</si>
  <si>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</si>
  <si>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</si>
  <si>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</si>
  <si>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</si>
  <si>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</si>
  <si>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</si>
  <si>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</si>
  <si>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</si>
  <si>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</si>
  <si>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</si>
  <si>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</si>
  <si>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</si>
  <si>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</si>
  <si>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</si>
  <si>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</si>
  <si>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</si>
  <si>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</si>
  <si>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</si>
  <si>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</si>
  <si>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</si>
  <si>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</si>
  <si>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</si>
  <si>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</si>
  <si>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</si>
  <si>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</si>
  <si>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</si>
  <si>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</si>
  <si>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</si>
  <si>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</si>
  <si>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</si>
  <si>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</si>
  <si>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</si>
  <si>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</si>
  <si>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</si>
  <si>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</si>
  <si>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</si>
  <si>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</si>
  <si>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</si>
  <si>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</si>
  <si>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</si>
  <si>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</si>
  <si>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</si>
  <si>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</si>
  <si>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</si>
  <si>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</si>
  <si>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</si>
  <si>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</si>
  <si>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</si>
  <si>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</si>
  <si>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</si>
  <si>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</si>
  <si>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</si>
  <si>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</si>
  <si>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</si>
  <si>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</si>
  <si>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</si>
  <si>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</si>
  <si>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</si>
  <si>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</si>
  <si>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</si>
  <si>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</si>
  <si>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</si>
  <si>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</si>
  <si>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</si>
  <si>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</si>
  <si>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</si>
  <si>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</si>
  <si>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</si>
  <si>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</si>
  <si>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</si>
  <si>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</si>
  <si>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</si>
  <si>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</si>
  <si>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</si>
  <si>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</si>
  <si>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</si>
  <si>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</si>
  <si>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</si>
  <si>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</si>
  <si>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</si>
  <si>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</si>
  <si>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</si>
  <si>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</si>
  <si>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</si>
  <si>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</si>
  <si>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</si>
  <si>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</si>
  <si>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</si>
  <si>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</si>
  <si>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</si>
  <si>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</si>
  <si>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</si>
  <si>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</si>
  <si>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</si>
  <si>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</si>
  <si>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</si>
  <si>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</si>
  <si>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</si>
  <si>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</si>
  <si>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</si>
  <si>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</si>
  <si>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</si>
  <si>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</si>
  <si>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</si>
  <si>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</si>
  <si>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</si>
  <si>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</si>
  <si>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</si>
  <si>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</si>
  <si>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</si>
  <si>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</si>
  <si>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</si>
  <si>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</si>
  <si>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</si>
  <si>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</si>
  <si>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</si>
  <si>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</si>
  <si>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</si>
  <si>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</si>
  <si>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</si>
  <si>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</si>
  <si>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</si>
  <si>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</si>
  <si>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</si>
  <si>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</si>
  <si>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</si>
  <si>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</si>
  <si>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</si>
  <si>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</si>
  <si>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</si>
  <si>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</si>
  <si>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</si>
  <si>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</si>
  <si>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</si>
  <si>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</si>
  <si>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</si>
  <si>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</si>
  <si>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</si>
  <si>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</si>
  <si>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</si>
  <si>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</si>
  <si>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</si>
  <si>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</si>
  <si>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</si>
  <si>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</si>
  <si>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</si>
  <si>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</si>
  <si>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</si>
  <si>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</si>
  <si>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</si>
  <si>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</si>
  <si>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</si>
  <si>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</si>
  <si>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</si>
  <si>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</si>
  <si>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</si>
  <si>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</si>
  <si>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</si>
  <si>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</si>
  <si>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</si>
  <si>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</si>
  <si>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</si>
  <si>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</si>
  <si>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</si>
  <si>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</si>
  <si>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</si>
  <si>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</si>
  <si>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</si>
  <si>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</si>
  <si>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</si>
  <si>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</si>
  <si>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</si>
  <si>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</si>
  <si>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</si>
  <si>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</si>
  <si>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</si>
  <si>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</si>
  <si>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</si>
  <si>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</si>
  <si>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</si>
  <si>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</si>
  <si>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</si>
  <si>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</si>
  <si>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</si>
  <si>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</si>
  <si>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</si>
  <si>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</si>
  <si>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</si>
  <si>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</si>
  <si>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</si>
  <si>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</si>
  <si>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</si>
  <si>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</si>
  <si>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</si>
  <si>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</si>
  <si>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</si>
  <si>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</si>
  <si>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</si>
  <si>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</si>
  <si>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</si>
  <si>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</si>
  <si>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</si>
  <si>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</si>
  <si>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</si>
  <si>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</si>
  <si>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</si>
  <si>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</si>
  <si>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</si>
  <si>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</si>
  <si>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</si>
  <si>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</si>
  <si>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</si>
  <si>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</si>
  <si>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</si>
  <si>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</si>
  <si>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</si>
  <si>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</si>
  <si>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</si>
  <si>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</si>
  <si>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</si>
  <si>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</si>
  <si>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</si>
  <si>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</si>
  <si>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</si>
  <si>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</si>
  <si>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</si>
  <si>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</si>
  <si>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</si>
  <si>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</si>
  <si>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</si>
  <si>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</si>
  <si>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</si>
  <si>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</si>
  <si>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</si>
  <si>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</si>
  <si>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</si>
  <si>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</si>
  <si>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</si>
  <si>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</si>
  <si>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</si>
  <si>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</si>
  <si>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</si>
  <si>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</si>
  <si>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</si>
  <si>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</si>
  <si>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</si>
  <si>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</si>
  <si>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</si>
  <si>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</si>
  <si>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</si>
  <si>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</si>
  <si>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</si>
  <si>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</si>
  <si>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</si>
  <si>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</si>
  <si>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</si>
  <si>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</si>
  <si>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</si>
  <si>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</si>
  <si>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</si>
  <si>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</si>
  <si>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</si>
  <si>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</si>
  <si>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</si>
  <si>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</si>
  <si>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</si>
  <si>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</si>
  <si>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</si>
  <si>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</si>
  <si>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</si>
  <si>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</si>
  <si>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</si>
  <si>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</si>
  <si>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</si>
  <si>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</si>
  <si>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</si>
  <si>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</si>
  <si>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</si>
  <si>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</si>
  <si>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</si>
  <si>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</si>
  <si>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</si>
  <si>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</si>
  <si>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</si>
  <si>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</si>
  <si>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</si>
  <si>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</si>
  <si>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</si>
  <si>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</si>
  <si>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</si>
  <si>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</si>
  <si>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</si>
  <si>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</si>
  <si>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</si>
  <si>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</si>
  <si>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</si>
  <si>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</si>
  <si>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</si>
  <si>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</si>
  <si>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</si>
  <si>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</si>
  <si>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</si>
  <si>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</si>
  <si>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</si>
  <si>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</si>
  <si>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</si>
  <si>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</si>
  <si>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</si>
  <si>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</si>
  <si>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</si>
  <si>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</si>
  <si>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</si>
  <si>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</si>
  <si>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</si>
  <si>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</si>
  <si>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</si>
  <si>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</si>
  <si>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</si>
  <si>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</si>
  <si>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</si>
  <si>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</si>
  <si>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</si>
  <si>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</si>
  <si>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</si>
  <si>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</si>
  <si>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</si>
  <si>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</si>
  <si>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</si>
  <si>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</si>
  <si>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</si>
  <si>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</si>
  <si>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</si>
  <si>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</si>
  <si>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</si>
  <si>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</si>
  <si>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</si>
  <si>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</si>
  <si>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</si>
  <si>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</si>
  <si>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</si>
  <si>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</si>
  <si>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</si>
  <si>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</si>
  <si>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</si>
  <si>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</si>
  <si>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</si>
  <si>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</si>
  <si>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</si>
  <si>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</si>
  <si>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</si>
  <si>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</si>
  <si>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</si>
  <si>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</si>
  <si>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</si>
  <si>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</si>
  <si>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</si>
  <si>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</si>
  <si>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</si>
  <si>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</si>
  <si>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</si>
  <si>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</si>
  <si>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</si>
  <si>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</si>
  <si>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</si>
  <si>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</si>
  <si>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</si>
  <si>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</si>
  <si>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</si>
  <si>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</si>
  <si>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</si>
  <si>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</si>
  <si>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</si>
  <si>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</si>
  <si>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</si>
  <si>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</si>
  <si>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</si>
  <si>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</si>
  <si>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</si>
  <si>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</si>
  <si>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</si>
  <si>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</si>
  <si>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</si>
  <si>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</si>
  <si>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</si>
  <si>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</si>
  <si>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</si>
  <si>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</si>
  <si>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</si>
  <si>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</si>
  <si>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</si>
  <si>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</si>
  <si>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</si>
  <si>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</si>
  <si>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</si>
  <si>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</si>
  <si>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</si>
  <si>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</si>
  <si>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</si>
  <si>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</si>
  <si>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</si>
  <si>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</si>
  <si>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</si>
  <si>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</si>
  <si>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</si>
  <si>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</si>
  <si>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</si>
  <si>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</si>
  <si>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</si>
  <si>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</si>
  <si>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</si>
  <si>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</si>
  <si>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</si>
  <si>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</si>
  <si>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</si>
  <si>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</si>
  <si>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</si>
  <si>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</si>
  <si>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</si>
  <si>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</si>
  <si>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</si>
  <si>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</si>
  <si>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</si>
  <si>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</si>
  <si>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</si>
  <si>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</si>
  <si>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</si>
  <si>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</si>
  <si>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</si>
  <si>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</si>
  <si>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</si>
  <si>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</si>
  <si>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</si>
  <si>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</si>
  <si>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</si>
  <si>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</si>
  <si>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</si>
  <si>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</si>
  <si>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</si>
  <si>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</si>
  <si>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</si>
  <si>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</si>
  <si>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</si>
  <si>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</si>
  <si>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</si>
  <si>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</si>
  <si>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</si>
  <si>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</si>
  <si>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</si>
  <si>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</si>
  <si>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</si>
  <si>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</si>
  <si>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</si>
  <si>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</si>
  <si>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</si>
  <si>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</si>
  <si>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</si>
  <si>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</si>
  <si>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</si>
  <si>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</si>
  <si>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</si>
  <si>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</si>
  <si>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</si>
  <si>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</si>
  <si>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</si>
  <si>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</si>
  <si>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</si>
  <si>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</si>
  <si>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</si>
  <si>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</si>
  <si>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</si>
  <si>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</si>
  <si>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</si>
  <si>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</si>
  <si>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</si>
  <si>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</si>
  <si>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</si>
  <si>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</si>
  <si>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</si>
  <si>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</si>
  <si>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</si>
  <si>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</si>
  <si>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</si>
  <si>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</si>
  <si>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</si>
  <si>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</si>
  <si>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</si>
  <si>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</si>
  <si>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</si>
  <si>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</si>
  <si>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</si>
  <si>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</si>
  <si>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</si>
  <si>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</si>
  <si>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</si>
  <si>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</si>
  <si>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</si>
  <si>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</si>
  <si>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</si>
  <si>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</si>
  <si>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</si>
  <si>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</si>
  <si>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</si>
  <si>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</si>
  <si>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</si>
  <si>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</si>
  <si>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</si>
  <si>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</si>
  <si>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</si>
  <si>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</si>
  <si>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</si>
  <si>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</si>
  <si>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</si>
  <si>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</si>
  <si>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</si>
  <si>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</si>
  <si>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</si>
  <si>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</si>
  <si>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</si>
  <si>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</si>
  <si>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</si>
  <si>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</si>
  <si>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</si>
  <si>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</si>
  <si>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</si>
  <si>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</si>
  <si>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</si>
  <si>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</si>
  <si>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</si>
  <si>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</si>
  <si>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</si>
  <si>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</si>
  <si>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</si>
  <si>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</si>
  <si>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</si>
  <si>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</si>
  <si>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</si>
  <si>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</si>
  <si>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</si>
  <si>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</si>
  <si>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</si>
  <si>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</si>
  <si>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</si>
  <si>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</si>
  <si>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</si>
  <si>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</si>
  <si>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</si>
  <si>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</si>
  <si>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</si>
  <si>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</si>
  <si>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</si>
  <si>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</si>
  <si>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</si>
  <si>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</si>
  <si>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</si>
  <si>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</si>
  <si>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</si>
  <si>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</si>
  <si>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</si>
  <si>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</si>
  <si>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</si>
  <si>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</si>
  <si>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</si>
  <si>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</si>
  <si>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</si>
  <si>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</si>
  <si>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</si>
  <si>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</si>
  <si>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</si>
  <si>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</si>
  <si>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</si>
  <si>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</si>
  <si>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</si>
  <si>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</si>
  <si>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</si>
  <si>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</si>
  <si>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</si>
  <si>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</si>
  <si>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</si>
  <si>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</si>
  <si>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</si>
  <si>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</si>
  <si>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</si>
  <si>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</si>
  <si>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</si>
  <si>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</si>
  <si>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</si>
  <si>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</si>
  <si>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</si>
  <si>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</si>
  <si>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</si>
  <si>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</si>
  <si>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</si>
  <si>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</si>
  <si>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</si>
  <si>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</si>
  <si>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</si>
  <si>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</si>
  <si>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</si>
  <si>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</si>
  <si>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</si>
  <si>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</si>
  <si>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</si>
  <si>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</si>
  <si>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</si>
  <si>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</si>
  <si>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</si>
  <si>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</si>
  <si>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</si>
  <si>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</si>
  <si>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</si>
  <si>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</si>
  <si>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</si>
  <si>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</si>
  <si>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</si>
  <si>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</si>
  <si>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</si>
  <si>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</si>
  <si>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</si>
  <si>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</si>
  <si>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</si>
  <si>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</si>
  <si>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</si>
  <si>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</si>
  <si>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</si>
  <si>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</si>
  <si>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</si>
  <si>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</si>
  <si>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</si>
  <si>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</si>
  <si>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</si>
  <si>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</si>
  <si>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</si>
  <si>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</si>
  <si>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</si>
  <si>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</si>
  <si>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</si>
  <si>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</si>
  <si>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</si>
  <si>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</si>
  <si>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</si>
  <si>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</si>
  <si>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</si>
  <si>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</si>
  <si>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</si>
  <si>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</si>
  <si>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</si>
  <si>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</si>
  <si>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</si>
  <si>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</si>
  <si>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</si>
  <si>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</si>
  <si>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</si>
  <si>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</si>
  <si>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</si>
  <si>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</si>
  <si>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</si>
  <si>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</si>
  <si>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</si>
  <si>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</si>
  <si>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</si>
  <si>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</si>
  <si>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</si>
  <si>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</si>
  <si>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</si>
  <si>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</si>
  <si>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</si>
  <si>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</si>
  <si>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</si>
  <si>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</si>
  <si>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</si>
  <si>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</si>
  <si>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</si>
  <si>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</si>
  <si>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</si>
  <si>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</si>
  <si>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</si>
  <si>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</si>
  <si>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</si>
  <si>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</si>
  <si>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</si>
  <si>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</si>
  <si>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</si>
  <si>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</si>
  <si>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</si>
  <si>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</si>
  <si>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</si>
  <si>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</si>
  <si>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</si>
  <si>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</si>
  <si>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</si>
  <si>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</si>
  <si>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</si>
  <si>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</si>
  <si>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</si>
  <si>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</si>
  <si>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</si>
  <si>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</si>
  <si>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</si>
  <si>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</si>
  <si>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</si>
  <si>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</si>
  <si>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</si>
  <si>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</si>
  <si>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</si>
  <si>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</si>
  <si>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</si>
  <si>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</si>
  <si>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</si>
  <si>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</si>
  <si>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</si>
  <si>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</si>
  <si>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</si>
  <si>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</si>
  <si>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</si>
  <si>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</si>
  <si>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</si>
  <si>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</si>
  <si>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</si>
  <si>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</si>
  <si>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</si>
  <si>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</si>
  <si>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</si>
  <si>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</si>
  <si>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</si>
  <si>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</si>
  <si>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</si>
  <si>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</si>
  <si>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</si>
  <si>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</si>
  <si>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</si>
  <si>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</si>
  <si>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</si>
  <si>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</si>
  <si>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</si>
  <si>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</si>
  <si>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</si>
  <si>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</si>
  <si>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</si>
  <si>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</si>
  <si>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</si>
  <si>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</si>
  <si>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</si>
  <si>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</si>
  <si>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</si>
  <si>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</si>
  <si>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</si>
  <si>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</si>
  <si>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</si>
  <si>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</si>
  <si>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</si>
  <si>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</si>
  <si>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</si>
  <si>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</si>
  <si>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</si>
  <si>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</si>
  <si>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</si>
  <si>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</si>
  <si>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</si>
  <si>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</si>
  <si>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</si>
  <si>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</si>
  <si>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</si>
  <si>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</si>
  <si>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</si>
  <si>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</si>
  <si>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</si>
  <si>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</si>
  <si>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</si>
  <si>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</si>
  <si>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</si>
  <si>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</si>
  <si>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</si>
  <si>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</si>
  <si>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</si>
  <si>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</si>
  <si>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</si>
  <si>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</si>
  <si>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</si>
  <si>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</si>
  <si>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</si>
  <si>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</si>
  <si>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</si>
  <si>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</si>
  <si>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</si>
  <si>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</si>
  <si>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</si>
  <si>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</si>
  <si>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</si>
  <si>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</si>
  <si>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</si>
  <si>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</si>
  <si>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</si>
  <si>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</si>
  <si>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</si>
  <si>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</si>
  <si>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</si>
  <si>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</si>
  <si>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</si>
  <si>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</si>
  <si>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</si>
  <si>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</si>
  <si>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</si>
  <si>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</si>
  <si>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</si>
  <si>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</si>
  <si>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</si>
  <si>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</si>
  <si>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</si>
  <si>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</si>
  <si>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</si>
  <si>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</si>
  <si>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</si>
  <si>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</si>
  <si>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</si>
  <si>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</si>
  <si>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</si>
  <si>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</si>
  <si>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</si>
  <si>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</si>
  <si>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</si>
  <si>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</si>
  <si>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</si>
  <si>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</si>
  <si>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</si>
  <si>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</si>
  <si>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</si>
  <si>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</si>
  <si>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</si>
  <si>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</si>
  <si>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</si>
  <si>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</si>
  <si>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</si>
  <si>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</si>
  <si>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</si>
  <si>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</si>
  <si>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</si>
  <si>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</si>
  <si>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</si>
  <si>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</si>
  <si>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</si>
  <si>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</si>
  <si>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</si>
  <si>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</si>
  <si>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</si>
  <si>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</si>
  <si>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</si>
  <si>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</si>
  <si>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</si>
  <si>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</si>
  <si>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</si>
  <si>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</si>
  <si>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</si>
  <si>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</si>
  <si>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</si>
  <si>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</si>
  <si>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</si>
  <si>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</si>
  <si>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</si>
  <si>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</si>
  <si>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</si>
  <si>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</si>
  <si>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</si>
  <si>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</si>
  <si>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</si>
  <si>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</si>
  <si>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</si>
  <si>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</si>
  <si>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</si>
  <si>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</si>
  <si>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</si>
  <si>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</si>
  <si>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</si>
  <si>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</si>
  <si>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</si>
  <si>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</si>
  <si>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</si>
  <si>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</si>
  <si>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</si>
  <si>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</si>
  <si>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</si>
  <si>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</si>
  <si>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</si>
  <si>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</si>
  <si>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</si>
  <si>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</si>
  <si>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</si>
  <si>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</si>
  <si>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</si>
  <si>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</si>
  <si>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</si>
  <si>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</si>
  <si>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</si>
  <si>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</si>
  <si>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</si>
  <si>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</si>
  <si>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</si>
  <si>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</si>
  <si>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</si>
  <si>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</si>
  <si>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</si>
  <si>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</si>
  <si>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</si>
  <si>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</si>
  <si>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</si>
  <si>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</si>
  <si>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</si>
  <si>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</si>
  <si>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</si>
  <si>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</si>
  <si>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</si>
  <si>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</si>
  <si>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</si>
  <si>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</si>
  <si>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</si>
  <si>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</si>
  <si>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</si>
  <si>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</si>
  <si>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</si>
  <si>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</si>
  <si>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</si>
  <si>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</si>
  <si>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</si>
  <si>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</si>
  <si>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</si>
  <si>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</si>
  <si>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</si>
  <si>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</si>
  <si>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</si>
  <si>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</si>
  <si>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</si>
  <si>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</si>
  <si>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</si>
  <si>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</si>
  <si>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</si>
  <si>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</si>
  <si>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</si>
  <si>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</si>
  <si>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</si>
  <si>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</si>
  <si>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</si>
  <si>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</si>
  <si>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</si>
  <si>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</si>
  <si>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</si>
  <si>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</si>
  <si>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</si>
  <si>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</si>
  <si>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</si>
  <si>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</si>
  <si>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</si>
  <si>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</si>
  <si>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</si>
  <si>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</si>
  <si>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</si>
  <si>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</si>
  <si>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</si>
  <si>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</si>
  <si>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</si>
  <si>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</si>
  <si>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</si>
  <si>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</si>
  <si>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</si>
  <si>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</si>
  <si>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</si>
  <si>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</si>
  <si>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</si>
  <si>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</si>
  <si>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</si>
  <si>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</si>
  <si>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</si>
  <si>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</si>
  <si>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</si>
  <si>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</si>
  <si>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</si>
  <si>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</si>
  <si>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</si>
  <si>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</si>
  <si>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</si>
  <si>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</si>
  <si>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</si>
  <si>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</si>
  <si>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</si>
  <si>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</si>
  <si>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</si>
  <si>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</si>
  <si>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</si>
  <si>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</si>
  <si>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</si>
  <si>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</si>
  <si>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</si>
  <si>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</si>
  <si>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</si>
  <si>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</si>
  <si>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</si>
  <si>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</si>
  <si>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</si>
  <si>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</si>
  <si>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</si>
  <si>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</si>
  <si>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</si>
  <si>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</si>
  <si>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</si>
  <si>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</si>
  <si>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</si>
  <si>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</si>
  <si>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</si>
  <si>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</si>
  <si>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</si>
  <si>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</si>
  <si>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</si>
  <si>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</si>
  <si>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</si>
  <si>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</si>
  <si>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</si>
  <si>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</si>
  <si>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</si>
  <si>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</si>
  <si>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</si>
  <si>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</si>
  <si>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</si>
  <si>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</si>
  <si>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</si>
  <si>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</si>
  <si>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</si>
  <si>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</si>
  <si>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</si>
  <si>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</si>
  <si>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</si>
  <si>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</si>
  <si>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</si>
  <si>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</si>
  <si>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</si>
  <si>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</si>
  <si>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</si>
  <si>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</si>
  <si>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</si>
  <si>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</si>
  <si>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</si>
  <si>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</si>
  <si>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</si>
  <si>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</si>
  <si>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</si>
  <si>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</si>
  <si>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</si>
  <si>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</si>
  <si>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</si>
  <si>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</si>
  <si>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</si>
  <si>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</si>
  <si>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</si>
  <si>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</si>
  <si>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</si>
  <si>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</si>
  <si>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</si>
  <si>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</si>
  <si>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</si>
  <si>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</si>
  <si>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</si>
  <si>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</si>
  <si>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</si>
  <si>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</si>
  <si>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</si>
  <si>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</si>
  <si>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</si>
  <si>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</si>
  <si>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</si>
  <si>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</si>
  <si>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</si>
  <si>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</si>
  <si>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</si>
  <si>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</si>
  <si>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</si>
  <si>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</si>
  <si>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</si>
  <si>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</si>
  <si>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</si>
  <si>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</si>
  <si>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</si>
  <si>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</si>
  <si>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</si>
  <si>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</si>
  <si>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</si>
  <si>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</si>
  <si>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</si>
  <si>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</si>
  <si>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</si>
  <si>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</si>
  <si>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</si>
  <si>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</si>
  <si>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</si>
  <si>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</si>
  <si>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</si>
  <si>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</si>
  <si>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</si>
  <si>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</si>
  <si>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</si>
  <si>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</si>
  <si>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</si>
  <si>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</si>
  <si>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</si>
  <si>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</si>
  <si>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</si>
  <si>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</si>
  <si>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</si>
  <si>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</si>
  <si>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</si>
  <si>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</si>
  <si>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</si>
  <si>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</si>
  <si>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</si>
  <si>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</si>
  <si>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</si>
  <si>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</si>
  <si>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</si>
  <si>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</si>
  <si>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</si>
  <si>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</si>
  <si>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</si>
  <si>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</si>
  <si>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</si>
  <si>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</si>
  <si>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</si>
  <si>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</si>
  <si>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</si>
  <si>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</si>
  <si>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</si>
  <si>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</si>
  <si>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</si>
  <si>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</si>
  <si>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</si>
  <si>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</si>
  <si>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</si>
  <si>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</si>
  <si>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</si>
  <si>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</si>
  <si>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</si>
  <si>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</si>
  <si>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</si>
  <si>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</si>
  <si>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</si>
  <si>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</si>
  <si>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</si>
  <si>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</si>
  <si>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</si>
  <si>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</si>
  <si>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</si>
  <si>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</si>
  <si>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</si>
  <si>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</si>
  <si>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</si>
  <si>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</si>
  <si>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</si>
  <si>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</si>
  <si>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</si>
  <si>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</si>
  <si>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</si>
  <si>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</si>
  <si>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</si>
  <si>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</si>
  <si>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</si>
  <si>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</si>
  <si>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</si>
  <si>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</si>
  <si>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</si>
  <si>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</si>
  <si>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</si>
  <si>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</si>
  <si>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</si>
  <si>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</si>
  <si>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</si>
  <si>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</si>
  <si>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</si>
  <si>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</si>
  <si>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</si>
  <si>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</si>
  <si>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</si>
  <si>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</si>
  <si>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</si>
  <si>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</si>
  <si>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</si>
  <si>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</si>
  <si>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</si>
  <si>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</si>
  <si>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</si>
  <si>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</si>
  <si>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</si>
  <si>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</si>
  <si>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</si>
  <si>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</si>
  <si>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</si>
  <si>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</si>
  <si>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</si>
  <si>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</si>
  <si>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</si>
  <si>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</si>
  <si>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</si>
  <si>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</si>
  <si>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</si>
  <si>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</si>
  <si>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</si>
  <si>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</si>
  <si>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</si>
  <si>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</si>
  <si>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</si>
  <si>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</si>
  <si>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</si>
  <si>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</si>
  <si>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</si>
  <si>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</si>
  <si>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</si>
  <si>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</si>
  <si>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</si>
  <si>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</si>
  <si>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</si>
  <si>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</si>
  <si>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</si>
  <si>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</si>
  <si>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</si>
  <si>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</si>
  <si>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</si>
  <si>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</si>
  <si>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</si>
  <si>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</si>
  <si>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</si>
  <si>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</si>
  <si>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</si>
  <si>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</si>
  <si>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</si>
  <si>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</si>
  <si>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</si>
  <si>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</si>
  <si>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</si>
  <si>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</si>
  <si>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</si>
  <si>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</si>
  <si>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</si>
  <si>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</si>
  <si>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</si>
  <si>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</si>
  <si>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</si>
  <si>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</si>
  <si>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</si>
  <si>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</si>
  <si>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</si>
  <si>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</si>
  <si>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</si>
  <si>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</si>
  <si>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</si>
  <si>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</si>
  <si>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</si>
  <si>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</si>
  <si>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</si>
  <si>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</si>
  <si>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</si>
  <si>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</si>
  <si>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</si>
  <si>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</si>
  <si>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</si>
  <si>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</si>
  <si>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</si>
  <si>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</si>
  <si>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</si>
  <si>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</si>
  <si>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</si>
  <si>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</si>
  <si>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</si>
  <si>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</si>
  <si>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</si>
  <si>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</si>
  <si>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</si>
  <si>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</si>
  <si>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</si>
  <si>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</si>
  <si>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</si>
  <si>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</si>
  <si>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</si>
  <si>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</si>
  <si>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</si>
  <si>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</si>
  <si>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</si>
  <si>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</si>
  <si>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</si>
  <si>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</si>
  <si>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</si>
  <si>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</si>
  <si>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</si>
  <si>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</si>
  <si>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</si>
  <si>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</si>
  <si>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</si>
  <si>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</si>
  <si>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</si>
  <si>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</si>
  <si>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</si>
  <si>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</si>
  <si>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</si>
  <si>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</si>
  <si>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</si>
  <si>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</si>
  <si>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</si>
  <si>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</si>
  <si>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</si>
  <si>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</si>
  <si>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</si>
  <si>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</si>
  <si>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</si>
  <si>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</si>
  <si>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</si>
  <si>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</si>
  <si>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</si>
  <si>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</si>
  <si>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</si>
  <si>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</si>
  <si>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</si>
  <si>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</si>
  <si>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</si>
  <si>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</si>
  <si>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</si>
  <si>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</si>
  <si>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</si>
  <si>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</si>
  <si>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</si>
  <si>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</si>
  <si>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</si>
  <si>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</si>
  <si>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</si>
  <si>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</si>
  <si>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</si>
  <si>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</si>
  <si>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</si>
  <si>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</si>
  <si>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</si>
  <si>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</si>
  <si>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</si>
  <si>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</si>
  <si>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</si>
  <si>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</si>
  <si>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</si>
  <si>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</si>
  <si>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</si>
  <si>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</si>
  <si>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</si>
  <si>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</si>
  <si>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</si>
  <si>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</si>
  <si>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</si>
  <si>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</si>
  <si>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</si>
  <si>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</si>
  <si>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</si>
  <si>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</si>
  <si>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</si>
  <si>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</si>
  <si>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</si>
  <si>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</si>
  <si>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</si>
  <si>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</si>
  <si>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</si>
  <si>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</si>
  <si>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</si>
  <si>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</si>
  <si>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</si>
  <si>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</si>
  <si>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</si>
  <si>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</si>
  <si>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</si>
  <si>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</si>
  <si>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</si>
  <si>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</si>
  <si>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</si>
  <si>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</si>
  <si>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</si>
  <si>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</si>
  <si>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</si>
  <si>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</si>
  <si>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</si>
  <si>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</si>
  <si>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</si>
  <si>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</si>
  <si>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</si>
  <si>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</si>
  <si>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</si>
  <si>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</si>
  <si>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</si>
  <si>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</si>
  <si>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</si>
  <si>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</si>
  <si>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</si>
  <si>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</si>
  <si>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</si>
  <si>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</si>
  <si>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</si>
  <si>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</si>
  <si>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</si>
  <si>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</si>
  <si>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</si>
  <si>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</si>
  <si>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</si>
  <si>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</si>
  <si>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</si>
  <si>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</si>
  <si>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</si>
  <si>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</si>
  <si>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</si>
  <si>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</si>
  <si>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</si>
  <si>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</si>
  <si>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</si>
  <si>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</si>
  <si>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</si>
  <si>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</si>
  <si>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</si>
  <si>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</si>
  <si>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</si>
  <si>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</si>
  <si>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</si>
  <si>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</si>
  <si>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</si>
  <si>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</si>
  <si>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</si>
  <si>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</si>
  <si>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</si>
  <si>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</si>
  <si>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</si>
  <si>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</si>
  <si>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</si>
  <si>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</si>
  <si>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</si>
  <si>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</si>
  <si>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</si>
  <si>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</si>
  <si>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</si>
  <si>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</si>
  <si>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</si>
  <si>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</si>
  <si>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</si>
  <si>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</si>
  <si>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</si>
  <si>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</si>
  <si>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</si>
  <si>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</si>
  <si>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</si>
  <si>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</si>
  <si>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</si>
  <si>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</si>
  <si>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</si>
  <si>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</si>
  <si>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</si>
  <si>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</si>
  <si>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</si>
  <si>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</si>
  <si>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</si>
  <si>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</si>
  <si>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</si>
  <si>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</si>
  <si>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</si>
  <si>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</si>
  <si>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</si>
  <si>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</si>
  <si>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</si>
  <si>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</si>
  <si>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</si>
  <si>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</si>
  <si>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</si>
  <si>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</si>
  <si>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</si>
  <si>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</si>
  <si>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</si>
  <si>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</si>
  <si>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</si>
  <si>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</si>
  <si>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</si>
  <si>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</si>
  <si>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</si>
  <si>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</si>
  <si>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</si>
  <si>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</si>
  <si>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</si>
  <si>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</si>
  <si>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</si>
  <si>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</si>
  <si>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</si>
  <si>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</si>
  <si>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</si>
  <si>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</si>
  <si>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</si>
  <si>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</si>
  <si>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</si>
  <si>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</si>
  <si>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</si>
  <si>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</si>
  <si>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</si>
  <si>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</si>
  <si>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</si>
  <si>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</si>
  <si>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</si>
  <si>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</si>
  <si>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</si>
  <si>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</si>
  <si>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</si>
  <si>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</si>
  <si>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</si>
  <si>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</si>
  <si>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</si>
  <si>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</si>
  <si>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</si>
  <si>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</si>
  <si>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</si>
  <si>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</si>
  <si>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</si>
  <si>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</si>
  <si>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</si>
  <si>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</si>
  <si>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</si>
  <si>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</si>
  <si>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</si>
  <si>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</si>
  <si>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</si>
  <si>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</si>
  <si>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</si>
  <si>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</si>
  <si>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</si>
  <si>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</si>
  <si>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</si>
  <si>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</si>
  <si>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</si>
  <si>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</si>
  <si>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</si>
  <si>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</si>
  <si>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</si>
  <si>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</si>
  <si>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</si>
  <si>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</si>
  <si>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</si>
  <si>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</si>
  <si>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</si>
  <si>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</si>
  <si>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</si>
  <si>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</si>
  <si>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</si>
  <si>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</si>
  <si>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</si>
  <si>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</si>
  <si>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</si>
  <si>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</si>
  <si>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</si>
  <si>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</si>
  <si>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</si>
  <si>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</si>
  <si>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</si>
  <si>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</si>
  <si>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</si>
  <si>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</si>
  <si>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</si>
  <si>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</si>
  <si>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</si>
  <si>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</si>
  <si>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</si>
  <si>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</si>
  <si>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</si>
  <si>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</si>
  <si>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</si>
  <si>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</si>
  <si>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</si>
  <si>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</si>
  <si>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</si>
  <si>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</si>
  <si>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</si>
  <si>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</si>
  <si>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</si>
  <si>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</si>
  <si>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</si>
  <si>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</si>
  <si>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</si>
  <si>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</si>
  <si>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</si>
  <si>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</si>
  <si>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</si>
  <si>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</si>
  <si>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</si>
  <si>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</si>
  <si>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</si>
  <si>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</si>
  <si>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</si>
  <si>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</si>
  <si>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</si>
  <si>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</si>
  <si>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</si>
  <si>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</si>
  <si>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</si>
  <si>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</si>
  <si>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</si>
  <si>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</si>
  <si>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</si>
  <si>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</si>
  <si>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</si>
  <si>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</si>
  <si>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</si>
  <si>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</si>
  <si>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</si>
  <si>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</si>
  <si>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</si>
  <si>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</si>
  <si>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</si>
  <si>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</si>
  <si>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</si>
  <si>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</si>
  <si>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</si>
  <si>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</si>
  <si>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</si>
  <si>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</si>
  <si>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</si>
  <si>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</si>
  <si>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</si>
  <si>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</si>
  <si>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</si>
  <si>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</si>
  <si>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</si>
  <si>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</si>
  <si>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</si>
  <si>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</si>
  <si>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</si>
  <si>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</si>
  <si>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</si>
  <si>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</si>
  <si>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</si>
  <si>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</si>
  <si>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</si>
  <si>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</si>
  <si>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</si>
  <si>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</si>
  <si>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</si>
  <si>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</si>
  <si>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</si>
  <si>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</si>
  <si>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</si>
  <si>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</si>
  <si>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</si>
  <si>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</si>
  <si>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</si>
  <si>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</si>
  <si>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</si>
  <si>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</si>
  <si>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</si>
  <si>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</si>
  <si>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</si>
  <si>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</si>
  <si>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</si>
  <si>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</si>
  <si>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</si>
  <si>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</si>
  <si>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</si>
  <si>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</si>
  <si>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</si>
  <si>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</si>
  <si>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</si>
  <si>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</si>
  <si>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</si>
  <si>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</si>
  <si>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</si>
  <si>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</si>
  <si>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</si>
  <si>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</si>
  <si>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</si>
  <si>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</si>
  <si>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</si>
  <si>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</si>
  <si>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</si>
  <si>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</si>
  <si>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</si>
  <si>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</si>
  <si>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</si>
  <si>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</si>
  <si>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</si>
  <si>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</si>
  <si>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</si>
  <si>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</si>
  <si>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</si>
  <si>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</si>
  <si>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</si>
  <si>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</si>
  <si>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</si>
  <si>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</si>
  <si>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</si>
  <si>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</si>
  <si>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</si>
  <si>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</si>
  <si>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</si>
  <si>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</si>
  <si>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</si>
  <si>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</si>
  <si>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</si>
  <si>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</si>
  <si>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</si>
  <si>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</si>
  <si>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</si>
  <si>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</si>
  <si>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</si>
  <si>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</si>
  <si>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</si>
  <si>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</si>
  <si>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</si>
  <si>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</si>
  <si>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</si>
  <si>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</si>
  <si>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</si>
  <si>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</si>
  <si>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</si>
  <si>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</si>
  <si>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</si>
  <si>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</si>
  <si>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</si>
  <si>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</si>
  <si>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</si>
  <si>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</si>
  <si>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</si>
  <si>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</si>
  <si>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</si>
  <si>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</si>
  <si>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</si>
  <si>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</si>
  <si>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</si>
  <si>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</si>
  <si>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</si>
  <si>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</si>
  <si>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</si>
  <si>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</si>
  <si>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</si>
  <si>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</si>
  <si>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</si>
  <si>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</si>
  <si>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</si>
  <si>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</si>
  <si>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</si>
  <si>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</si>
  <si>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</si>
  <si>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</si>
  <si>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</si>
  <si>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</si>
  <si>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</si>
  <si>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</si>
  <si>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</si>
  <si>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</si>
  <si>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</si>
  <si>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</si>
  <si>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</si>
  <si>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</si>
  <si>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</si>
  <si>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</si>
  <si>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</si>
  <si>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</si>
  <si>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</si>
  <si>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</si>
  <si>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</si>
  <si>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</si>
  <si>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</si>
  <si>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</si>
  <si>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</si>
  <si>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</si>
  <si>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</si>
  <si>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</si>
  <si>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</si>
  <si>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</si>
  <si>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</si>
  <si>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</si>
  <si>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</si>
  <si>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</si>
  <si>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</si>
  <si>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</si>
  <si>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</si>
  <si>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</si>
  <si>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</si>
  <si>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</si>
  <si>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</si>
  <si>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</si>
  <si>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</si>
  <si>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</si>
  <si>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</si>
  <si>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</si>
  <si>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</si>
  <si>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</si>
  <si>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</si>
  <si>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</si>
  <si>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</si>
  <si>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</si>
  <si>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</si>
  <si>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</si>
  <si>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</si>
  <si>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</si>
  <si>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</si>
  <si>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</si>
  <si>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</si>
  <si>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</si>
  <si>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</si>
  <si>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</si>
  <si>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</si>
  <si>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</si>
  <si>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</si>
  <si>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</si>
  <si>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</si>
  <si>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</si>
  <si>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</si>
  <si>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</si>
  <si>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</si>
  <si>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</si>
  <si>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</si>
  <si>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</si>
  <si>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</si>
  <si>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</si>
  <si>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</si>
  <si>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</si>
  <si>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</si>
  <si>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</si>
  <si>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</si>
  <si>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</si>
  <si>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</si>
  <si>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</si>
  <si>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</si>
  <si>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</si>
  <si>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</si>
  <si>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</si>
  <si>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</si>
  <si>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</si>
  <si>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</si>
  <si>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</si>
  <si>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</si>
  <si>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</si>
  <si>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</si>
  <si>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</si>
  <si>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</si>
  <si>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</si>
  <si>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</si>
  <si>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</si>
  <si>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</si>
  <si>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</si>
  <si>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</si>
  <si>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</si>
  <si>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</si>
  <si>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</si>
  <si>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</si>
  <si>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</si>
  <si>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</si>
  <si>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</si>
  <si>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</si>
  <si>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</si>
  <si>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</si>
  <si>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</si>
  <si>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</si>
  <si>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</si>
  <si>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</si>
  <si>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</si>
  <si>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</si>
  <si>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</si>
  <si>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</si>
  <si>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</si>
  <si>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</si>
  <si>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</si>
  <si>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</si>
  <si>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</si>
  <si>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</si>
  <si>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</si>
  <si>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</si>
  <si>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</si>
  <si>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</si>
  <si>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</si>
  <si>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</si>
  <si>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</si>
  <si>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</si>
  <si>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</si>
  <si>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</si>
  <si>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</si>
  <si>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</si>
  <si>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</si>
  <si>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</si>
  <si>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</si>
  <si>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</si>
  <si>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</si>
  <si>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</si>
  <si>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</si>
  <si>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</si>
  <si>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</si>
  <si>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</si>
  <si>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</si>
  <si>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</si>
  <si>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</si>
  <si>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</si>
  <si>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</si>
  <si>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</si>
  <si>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</si>
  <si>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</si>
  <si>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</si>
  <si>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</si>
  <si>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</si>
  <si>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</si>
  <si>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</si>
  <si>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</si>
  <si>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</si>
  <si>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</si>
  <si>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</si>
  <si>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</si>
  <si>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</si>
  <si>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</si>
  <si>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</si>
  <si>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</si>
  <si>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</si>
  <si>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</si>
  <si>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</si>
  <si>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</si>
  <si>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</si>
  <si>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</si>
  <si>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</si>
  <si>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</si>
  <si>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</si>
  <si>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</si>
  <si>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</si>
  <si>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</si>
  <si>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</si>
  <si>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</si>
  <si>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</si>
  <si>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</si>
  <si>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</si>
  <si>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</si>
  <si>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</si>
  <si>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</si>
  <si>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</si>
  <si>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</si>
  <si>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</si>
  <si>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</si>
  <si>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</si>
  <si>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</si>
  <si>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</si>
  <si>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</si>
  <si>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</si>
  <si>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</si>
  <si>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</si>
  <si>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</si>
  <si>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</si>
  <si>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</si>
  <si>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</si>
  <si>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</si>
  <si>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</si>
  <si>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</si>
  <si>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</si>
  <si>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</si>
  <si>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</si>
  <si>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</si>
  <si>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</si>
  <si>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</si>
  <si>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</si>
  <si>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</si>
  <si>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</si>
  <si>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</si>
  <si>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</si>
  <si>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</si>
  <si>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</si>
  <si>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</si>
  <si>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</si>
  <si>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</si>
  <si>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</si>
  <si>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</si>
  <si>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</si>
  <si>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</si>
  <si>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</si>
  <si>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</si>
  <si>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</si>
  <si>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</si>
  <si>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</si>
  <si>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</si>
  <si>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</si>
  <si>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</si>
  <si>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</si>
  <si>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</si>
  <si>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</si>
  <si>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</si>
  <si>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</si>
  <si>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</si>
  <si>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</si>
  <si>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</si>
  <si>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</si>
  <si>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</si>
  <si>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</si>
  <si>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</si>
  <si>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</si>
  <si>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</si>
  <si>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</si>
  <si>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</si>
  <si>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</si>
  <si>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</si>
  <si>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</si>
  <si>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</si>
  <si>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</si>
  <si>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</si>
  <si>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</si>
  <si>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</si>
  <si>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</si>
  <si>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</si>
  <si>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</si>
  <si>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</si>
  <si>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</si>
  <si>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</si>
  <si>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</si>
  <si>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</si>
  <si>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</si>
  <si>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</si>
  <si>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</si>
  <si>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</si>
  <si>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</si>
  <si>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</si>
  <si>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</si>
  <si>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</si>
  <si>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</si>
  <si>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</si>
  <si>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</si>
  <si>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</si>
  <si>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</si>
  <si>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</si>
  <si>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</si>
  <si>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</si>
  <si>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</si>
  <si>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</si>
  <si>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</si>
  <si>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</si>
  <si>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</si>
  <si>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</si>
  <si>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</si>
  <si>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</si>
  <si>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</si>
  <si>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</si>
  <si>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</si>
  <si>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</si>
  <si>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</si>
  <si>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</si>
  <si>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</si>
  <si>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</si>
  <si>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</si>
  <si>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</si>
  <si>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</si>
  <si>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</si>
  <si>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</si>
  <si>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</si>
  <si>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</si>
  <si>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</si>
  <si>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</si>
  <si>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</si>
  <si>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</si>
  <si>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</si>
  <si>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</si>
  <si>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</si>
  <si>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</si>
  <si>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</si>
  <si>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</si>
  <si>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</si>
  <si>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</si>
  <si>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</si>
  <si>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</si>
  <si>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</si>
  <si>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</si>
  <si>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</si>
  <si>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</si>
  <si>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</si>
  <si>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</si>
  <si>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</si>
  <si>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</si>
  <si>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</si>
  <si>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</si>
  <si>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</si>
  <si>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</si>
  <si>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</si>
  <si>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</si>
  <si>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</si>
  <si>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</si>
  <si>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</si>
  <si>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</si>
  <si>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</si>
  <si>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</si>
  <si>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</si>
  <si>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</si>
  <si>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</si>
  <si>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</si>
  <si>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</si>
  <si>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</si>
  <si>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</si>
  <si>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</si>
  <si>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</si>
  <si>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</si>
  <si>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</si>
  <si>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</si>
  <si>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</si>
  <si>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</si>
  <si>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</si>
  <si>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</si>
  <si>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</si>
  <si>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</si>
  <si>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</si>
  <si>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</si>
  <si>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</si>
  <si>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</si>
  <si>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</si>
  <si>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</si>
  <si>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</si>
  <si>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</si>
  <si>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</si>
  <si>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</si>
  <si>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</si>
  <si>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</si>
  <si>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</si>
  <si>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</si>
  <si>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</si>
  <si>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</si>
  <si>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</si>
  <si>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</si>
  <si>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</si>
  <si>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</si>
  <si>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</si>
  <si>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</si>
  <si>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</si>
  <si>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</si>
  <si>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</si>
  <si>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</si>
  <si>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</si>
  <si>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</si>
  <si>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</si>
  <si>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</si>
  <si>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</si>
  <si>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</si>
  <si>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</si>
  <si>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</si>
  <si>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</si>
  <si>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</si>
  <si>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</si>
  <si>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</si>
  <si>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</si>
  <si>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</si>
  <si>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</si>
  <si>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</si>
  <si>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</si>
  <si>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</si>
  <si>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</si>
  <si>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</si>
  <si>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</si>
  <si>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</si>
  <si>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</si>
  <si>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</si>
  <si>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</si>
  <si>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</si>
  <si>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</si>
  <si>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</si>
  <si>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</si>
  <si>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</si>
  <si>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</si>
  <si>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</si>
  <si>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</si>
  <si>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</si>
  <si>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</si>
  <si>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</si>
  <si>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</si>
  <si>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</si>
  <si>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</si>
  <si>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</si>
  <si>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</si>
  <si>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</si>
  <si>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</si>
  <si>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</si>
  <si>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</si>
  <si>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</si>
  <si>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</si>
  <si>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</si>
  <si>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</si>
  <si>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</si>
  <si>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</si>
  <si>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</si>
  <si>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</si>
  <si>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</si>
  <si>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</si>
  <si>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</si>
  <si>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</si>
  <si>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</si>
  <si>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</si>
  <si>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</si>
  <si>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</si>
  <si>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</si>
  <si>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</si>
  <si>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</si>
  <si>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</si>
  <si>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</si>
  <si>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</si>
  <si>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</si>
  <si>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</si>
  <si>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</si>
  <si>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</si>
  <si>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</si>
  <si>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</si>
  <si>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</si>
  <si>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</si>
  <si>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</si>
  <si>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</si>
  <si>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</si>
  <si>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</si>
  <si>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</si>
  <si>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</si>
  <si>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</si>
  <si>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</si>
  <si>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</si>
  <si>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</si>
  <si>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</si>
  <si>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</si>
  <si>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</si>
  <si>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</si>
  <si>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</si>
  <si>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</si>
  <si>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</si>
  <si>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</si>
  <si>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</si>
  <si>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</si>
  <si>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</si>
  <si>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</si>
  <si>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</si>
  <si>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</si>
  <si>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</si>
  <si>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</si>
  <si>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</si>
  <si>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</si>
  <si>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</si>
  <si>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</si>
  <si>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</si>
  <si>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</si>
  <si>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</si>
  <si>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</si>
  <si>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</si>
  <si>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</si>
  <si>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</si>
  <si>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</si>
  <si>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</si>
  <si>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</si>
  <si>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</si>
  <si>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</si>
  <si>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</si>
  <si>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</si>
  <si>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</si>
  <si>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</si>
  <si>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</si>
  <si>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</si>
  <si>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</si>
  <si>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</si>
  <si>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</si>
  <si>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</si>
  <si>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</si>
  <si>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</si>
  <si>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</si>
  <si>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</si>
  <si>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</si>
  <si>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</si>
  <si>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</si>
  <si>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</si>
  <si>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</si>
  <si>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</si>
  <si>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</si>
  <si>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</si>
  <si>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</si>
  <si>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</si>
  <si>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</si>
  <si>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</si>
  <si>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</si>
  <si>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</si>
  <si>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</si>
  <si>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</si>
  <si>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</si>
  <si>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</si>
  <si>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</si>
  <si>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</si>
  <si>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</si>
  <si>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</si>
  <si>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</si>
  <si>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</si>
  <si>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</si>
  <si>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</si>
  <si>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</si>
  <si>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</si>
  <si>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</si>
  <si>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</si>
  <si>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</si>
  <si>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</si>
  <si>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</si>
  <si>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</si>
  <si>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</si>
  <si>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</si>
  <si>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</si>
  <si>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</si>
  <si>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</si>
  <si>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</si>
  <si>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</si>
  <si>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</si>
  <si>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</si>
  <si>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</si>
  <si>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</si>
  <si>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</si>
  <si>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</si>
  <si>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</si>
  <si>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</si>
  <si>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</si>
  <si>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</si>
  <si>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</si>
  <si>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</si>
  <si>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</si>
  <si>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</si>
  <si>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</si>
  <si>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</si>
  <si>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</si>
  <si>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</si>
  <si>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</si>
  <si>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</si>
  <si>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</si>
  <si>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</si>
  <si>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</si>
  <si>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</si>
  <si>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</si>
  <si>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</si>
  <si>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</si>
  <si>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</si>
  <si>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</si>
  <si>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</si>
  <si>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</si>
  <si>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</si>
  <si>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</si>
  <si>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</si>
  <si>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</si>
  <si>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</si>
  <si>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</si>
  <si>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</si>
  <si>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</si>
  <si>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</si>
  <si>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</si>
  <si>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</si>
  <si>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</si>
  <si>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</si>
  <si>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</si>
  <si>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</si>
  <si>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</si>
  <si>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</si>
  <si>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</si>
  <si>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</si>
  <si>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</si>
  <si>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</si>
  <si>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</si>
  <si>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</si>
  <si>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</si>
  <si>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</si>
  <si>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</si>
  <si>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</si>
  <si>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</si>
  <si>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</si>
  <si>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</si>
  <si>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</si>
  <si>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</si>
  <si>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</si>
  <si>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</si>
  <si>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</si>
  <si>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</si>
  <si>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</si>
  <si>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</si>
  <si>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</si>
  <si>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</si>
  <si>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</si>
  <si>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</si>
  <si>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</si>
  <si>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</si>
  <si>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</si>
  <si>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</si>
  <si>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</si>
  <si>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</si>
  <si>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</si>
  <si>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</si>
  <si>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</si>
  <si>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</si>
  <si>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</si>
  <si>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</si>
  <si>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</si>
  <si>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</si>
  <si>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</si>
  <si>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</si>
  <si>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</si>
  <si>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</si>
  <si>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</si>
  <si>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</si>
  <si>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</si>
  <si>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</si>
  <si>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</si>
  <si>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</si>
  <si>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</si>
  <si>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</si>
  <si>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</si>
  <si>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</si>
  <si>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</si>
  <si>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</si>
  <si>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</si>
  <si>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</si>
  <si>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</si>
  <si>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</si>
  <si>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</si>
  <si>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</si>
  <si>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</si>
  <si>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</si>
  <si>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</si>
  <si>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</si>
  <si>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</si>
  <si>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</si>
  <si>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</si>
  <si>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</si>
  <si>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</si>
  <si>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</si>
  <si>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</si>
  <si>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</si>
  <si>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</si>
  <si>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</si>
  <si>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</si>
  <si>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</si>
  <si>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</si>
  <si>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</si>
  <si>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</si>
  <si>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</si>
  <si>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</si>
  <si>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</si>
  <si>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</si>
  <si>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</si>
  <si>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</si>
  <si>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</si>
  <si>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</si>
  <si>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</si>
  <si>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</si>
  <si>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</si>
  <si>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</si>
  <si>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</si>
  <si>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</si>
  <si>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</si>
  <si>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</si>
  <si>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</si>
  <si>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</si>
  <si>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</si>
  <si>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</si>
  <si>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</si>
  <si>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</si>
  <si>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</si>
  <si>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</si>
  <si>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</si>
  <si>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</si>
  <si>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</si>
  <si>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</si>
  <si>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</si>
  <si>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</si>
  <si>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</si>
  <si>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</si>
  <si>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</si>
  <si>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</si>
  <si>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</si>
  <si>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</si>
  <si>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</si>
  <si>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</si>
  <si>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</si>
  <si>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</si>
  <si>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</si>
  <si>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</si>
  <si>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</si>
  <si>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</si>
  <si>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</si>
  <si>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</si>
  <si>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</si>
  <si>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</si>
  <si>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</si>
  <si>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</si>
  <si>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</si>
  <si>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</si>
  <si>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</si>
  <si>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</si>
  <si>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</si>
  <si>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</si>
  <si>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</si>
  <si>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</si>
  <si>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</si>
  <si>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</si>
  <si>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</si>
  <si>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</si>
  <si>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</si>
  <si>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</si>
  <si>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</si>
  <si>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</si>
  <si>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</si>
  <si>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</si>
  <si>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</si>
  <si>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</si>
  <si>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</si>
  <si>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</si>
  <si>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</si>
  <si>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</si>
  <si>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</si>
  <si>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</si>
  <si>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</si>
  <si>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</si>
  <si>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</si>
  <si>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</si>
  <si>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</si>
  <si>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</si>
  <si>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</si>
  <si>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</si>
  <si>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</si>
  <si>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</si>
  <si>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</si>
  <si>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</si>
  <si>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</si>
  <si>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</si>
  <si>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</si>
  <si>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</si>
  <si>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</si>
  <si>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</si>
  <si>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</si>
  <si>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</si>
  <si>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</si>
  <si>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</si>
  <si>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</si>
  <si>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</si>
  <si>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</si>
  <si>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</si>
  <si>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</si>
  <si>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</si>
  <si>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</si>
  <si>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</si>
  <si>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</si>
  <si>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</si>
  <si>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</si>
  <si>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</si>
  <si>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</si>
  <si>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</si>
  <si>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</si>
  <si>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</si>
  <si>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</si>
  <si>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</si>
  <si>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</si>
  <si>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</si>
  <si>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</si>
  <si>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</si>
  <si>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</si>
  <si>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</si>
  <si>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</si>
  <si>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</si>
  <si>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</si>
  <si>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</si>
  <si>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</si>
  <si>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</si>
  <si>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</si>
  <si>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</si>
  <si>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</si>
  <si>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</si>
  <si>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</si>
  <si>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</si>
  <si>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</si>
  <si>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</si>
  <si>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</si>
  <si>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</si>
  <si>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</si>
  <si>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</si>
  <si>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</si>
  <si>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</si>
  <si>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</si>
  <si>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</si>
  <si>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</si>
  <si>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</si>
  <si>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</si>
  <si>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</si>
  <si>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</si>
  <si>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</si>
  <si>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</si>
  <si>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</si>
  <si>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</si>
  <si>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</si>
  <si>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</si>
  <si>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</si>
  <si>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</si>
  <si>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</si>
  <si>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</si>
  <si>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</si>
  <si>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</si>
  <si>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</si>
  <si>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</si>
  <si>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</si>
  <si>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</si>
  <si>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</si>
  <si>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</si>
  <si>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</si>
  <si>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</si>
  <si>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</si>
  <si>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</si>
  <si>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</si>
  <si>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</si>
  <si>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</si>
  <si>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</si>
  <si>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</si>
  <si>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</si>
  <si>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</si>
  <si>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</si>
  <si>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</si>
  <si>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</si>
  <si>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</si>
  <si>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</si>
  <si>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</si>
  <si>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</si>
  <si>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</si>
  <si>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</si>
  <si>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</si>
  <si>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</si>
  <si>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</si>
  <si>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</si>
  <si>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</si>
  <si>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</si>
  <si>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</si>
  <si>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</si>
  <si>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</si>
  <si>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</si>
  <si>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</si>
  <si>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</si>
  <si>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</si>
  <si>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</si>
  <si>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</si>
  <si>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</si>
  <si>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</si>
  <si>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</si>
  <si>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</si>
  <si>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</si>
  <si>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</si>
  <si>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</si>
  <si>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</si>
  <si>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</si>
  <si>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</si>
  <si>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</si>
  <si>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</si>
  <si>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</si>
  <si>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</si>
  <si>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</si>
  <si>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</si>
  <si>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</si>
  <si>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</si>
  <si>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</si>
  <si>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</si>
  <si>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</si>
  <si>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</si>
  <si>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</si>
  <si>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</si>
  <si>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</si>
  <si>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</si>
  <si>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</si>
  <si>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</si>
  <si>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</si>
  <si>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</si>
  <si>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</si>
  <si>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</si>
  <si>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</si>
  <si>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</si>
  <si>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</si>
  <si>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</si>
  <si>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</si>
  <si>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</si>
  <si>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</si>
  <si>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</si>
  <si>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</si>
  <si>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</si>
  <si>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</si>
  <si>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</si>
  <si>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</si>
  <si>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</si>
  <si>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</si>
  <si>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</si>
  <si>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</si>
  <si>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</si>
  <si>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</si>
  <si>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</si>
  <si>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</si>
  <si>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</si>
  <si>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</si>
  <si>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</si>
  <si>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</si>
  <si>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</si>
  <si>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</si>
  <si>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</si>
  <si>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</si>
  <si>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</si>
  <si>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</si>
  <si>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</si>
  <si>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</si>
  <si>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</si>
  <si>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</si>
  <si>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</si>
  <si>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</si>
  <si>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</si>
  <si>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</si>
  <si>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</si>
  <si>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</si>
  <si>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</si>
  <si>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</si>
  <si>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</si>
  <si>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</si>
  <si>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</si>
  <si>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</si>
  <si>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</si>
  <si>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</si>
  <si>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</si>
  <si>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</si>
  <si>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</si>
  <si>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</si>
  <si>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</si>
  <si>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</si>
  <si>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</si>
  <si>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</si>
  <si>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</si>
  <si>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</si>
  <si>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</si>
  <si>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</si>
  <si>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</si>
  <si>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</si>
  <si>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</si>
  <si>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</si>
  <si>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</si>
  <si>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</si>
  <si>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</si>
  <si>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</si>
  <si>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</si>
  <si>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</si>
  <si>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</si>
  <si>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</si>
  <si>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</si>
  <si>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</si>
  <si>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</si>
  <si>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</si>
  <si>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</si>
  <si>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</si>
  <si>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</si>
  <si>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</si>
  <si>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</si>
  <si>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</si>
  <si>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</si>
  <si>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</si>
  <si>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</si>
  <si>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</si>
  <si>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</si>
  <si>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</si>
  <si>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</si>
  <si>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</si>
  <si>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</si>
  <si>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</si>
  <si>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</si>
  <si>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</si>
  <si>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</si>
  <si>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</si>
  <si>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</si>
  <si>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</si>
  <si>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</si>
  <si>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</si>
  <si>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</si>
  <si>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</si>
  <si>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</si>
  <si>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</si>
  <si>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</si>
  <si>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</si>
  <si>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</si>
  <si>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</si>
  <si>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</si>
  <si>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</si>
  <si>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</si>
  <si>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</si>
  <si>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</si>
  <si>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</si>
  <si>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</si>
  <si>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</si>
  <si>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</si>
  <si>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</si>
  <si>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</si>
  <si>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</si>
  <si>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</si>
  <si>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</si>
  <si>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</si>
  <si>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</si>
  <si>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</si>
  <si>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</si>
  <si>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</si>
  <si>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</si>
  <si>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</si>
  <si>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</si>
  <si>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</si>
  <si>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</si>
  <si>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</si>
  <si>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</si>
  <si>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</si>
  <si>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</si>
  <si>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</si>
  <si>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</si>
  <si>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</si>
  <si>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</si>
  <si>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</si>
  <si>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</si>
  <si>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</si>
  <si>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</si>
  <si>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</si>
  <si>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</si>
  <si>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</si>
  <si>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</si>
  <si>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</si>
  <si>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</si>
  <si>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</si>
  <si>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</si>
  <si>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</si>
  <si>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</si>
  <si>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</si>
  <si>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</si>
  <si>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</si>
  <si>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</si>
  <si>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</si>
  <si>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</si>
  <si>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</si>
  <si>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</si>
  <si>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</si>
  <si>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</si>
  <si>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</si>
  <si>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</si>
  <si>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</si>
  <si>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</si>
  <si>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</si>
  <si>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</si>
  <si>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</si>
  <si>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</si>
  <si>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</si>
  <si>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</si>
  <si>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</si>
  <si>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</si>
  <si>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</si>
  <si>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</si>
  <si>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</si>
  <si>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</si>
  <si>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</si>
  <si>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</si>
  <si>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</si>
  <si>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</si>
  <si>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</si>
  <si>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</si>
  <si>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</si>
  <si>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</si>
  <si>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</si>
  <si>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</si>
  <si>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</si>
  <si>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</si>
  <si>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</si>
  <si>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</si>
  <si>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</si>
  <si>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</si>
  <si>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</si>
  <si>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</si>
  <si>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</si>
  <si>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</si>
  <si>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</si>
  <si>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</si>
  <si>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</si>
  <si>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</si>
  <si>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</si>
  <si>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</si>
  <si>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</si>
  <si>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</si>
  <si>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</si>
  <si>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</si>
  <si>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</si>
  <si>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</si>
  <si>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</si>
  <si>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</si>
  <si>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</si>
  <si>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</si>
  <si>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</si>
  <si>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</si>
  <si>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</si>
  <si>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</si>
  <si>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</si>
  <si>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</si>
  <si>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</si>
  <si>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</si>
  <si>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</si>
  <si>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</si>
  <si>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</si>
  <si>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</si>
  <si>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</si>
  <si>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</si>
  <si>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</si>
  <si>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</si>
  <si>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</si>
  <si>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</si>
  <si>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</si>
  <si>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</si>
  <si>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</si>
  <si>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</si>
  <si>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</si>
  <si>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</si>
  <si>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</si>
  <si>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</si>
  <si>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</si>
  <si>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</si>
  <si>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</si>
  <si>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</si>
  <si>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</si>
  <si>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</si>
  <si>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</si>
  <si>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</si>
  <si>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</si>
  <si>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</si>
  <si>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</si>
  <si>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</si>
  <si>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</si>
  <si>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</si>
  <si>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</si>
  <si>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</si>
  <si>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</si>
  <si>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</si>
  <si>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</si>
  <si>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</si>
  <si>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</si>
  <si>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</si>
  <si>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</si>
  <si>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</si>
  <si>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</si>
  <si>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</si>
  <si>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</si>
  <si>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</si>
  <si>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</si>
  <si>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</si>
  <si>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</si>
  <si>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</si>
  <si>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</si>
  <si>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</si>
  <si>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</si>
  <si>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</si>
  <si>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</si>
  <si>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</si>
  <si>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</si>
  <si>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</si>
  <si>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</si>
  <si>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</si>
  <si>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</si>
  <si>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</si>
  <si>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</si>
  <si>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</si>
  <si>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</si>
  <si>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</si>
  <si>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</si>
  <si>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</si>
  <si>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</si>
  <si>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</si>
  <si>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</si>
  <si>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</si>
  <si>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</si>
  <si>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</si>
  <si>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</si>
  <si>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</si>
  <si>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</si>
  <si>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</si>
  <si>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</si>
  <si>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</si>
  <si>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</si>
  <si>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</si>
  <si>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</si>
  <si>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</si>
  <si>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</si>
  <si>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</si>
  <si>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</si>
  <si>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</si>
  <si>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</si>
  <si>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</si>
  <si>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</si>
  <si>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</si>
  <si>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</si>
  <si>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</si>
  <si>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</si>
  <si>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</si>
  <si>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</si>
  <si>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</si>
  <si>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</si>
  <si>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</si>
  <si>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</si>
  <si>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</si>
  <si>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</si>
  <si>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</si>
  <si>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</si>
  <si>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</si>
  <si>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</si>
  <si>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</si>
  <si>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</si>
  <si>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</si>
  <si>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</si>
  <si>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</si>
  <si>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</si>
  <si>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</si>
  <si>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</si>
  <si>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</si>
  <si>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</si>
  <si>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</si>
  <si>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</si>
  <si>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</si>
  <si>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</si>
  <si>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</si>
  <si>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</si>
  <si>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</si>
  <si>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</si>
  <si>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</si>
  <si>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</si>
  <si>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</si>
  <si>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</si>
  <si>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</si>
  <si>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</si>
  <si>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</si>
  <si>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</si>
  <si>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</si>
  <si>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</si>
  <si>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</si>
  <si>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</si>
  <si>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</si>
  <si>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</si>
  <si>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</si>
  <si>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</si>
  <si>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</si>
  <si>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</si>
  <si>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</si>
  <si>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</si>
  <si>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</si>
  <si>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</si>
  <si>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</si>
  <si>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</si>
  <si>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</si>
  <si>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</si>
  <si>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</si>
  <si>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</si>
  <si>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</si>
  <si>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</si>
  <si>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</si>
  <si>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</si>
  <si>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</si>
  <si>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</si>
  <si>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</si>
  <si>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</si>
  <si>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</si>
  <si>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</si>
  <si>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</si>
  <si>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</si>
  <si>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</si>
  <si>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</si>
  <si>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</si>
  <si>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</si>
  <si>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</si>
  <si>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</si>
  <si>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</si>
  <si>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</si>
  <si>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</si>
  <si>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</si>
  <si>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</si>
  <si>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</si>
  <si>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</si>
  <si>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</si>
  <si>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</si>
  <si>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</si>
  <si>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</si>
  <si>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</si>
  <si>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</si>
  <si>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</si>
  <si>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</si>
  <si>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</si>
  <si>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</si>
  <si>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</si>
  <si>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</si>
  <si>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</si>
  <si>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</si>
  <si>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</si>
  <si>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</si>
  <si>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</si>
  <si>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</si>
  <si>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</si>
  <si>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</si>
  <si>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</si>
  <si>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</si>
  <si>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</si>
  <si>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</si>
  <si>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</si>
  <si>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</si>
  <si>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</si>
  <si>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</si>
  <si>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</si>
  <si>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</si>
  <si>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</si>
  <si>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</si>
  <si>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</si>
  <si>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</si>
  <si>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</si>
  <si>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</si>
  <si>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</si>
  <si>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</si>
  <si>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</si>
  <si>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</si>
  <si>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</si>
  <si>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</si>
  <si>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</si>
  <si>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</si>
  <si>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</si>
  <si>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</si>
  <si>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</si>
  <si>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</si>
  <si>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</si>
  <si>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</si>
  <si>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</si>
  <si>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</si>
  <si>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</si>
  <si>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</si>
  <si>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</si>
  <si>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</si>
  <si>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</si>
  <si>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</si>
  <si>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</si>
  <si>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</si>
  <si>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</si>
  <si>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</si>
  <si>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</si>
  <si>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</si>
  <si>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</si>
  <si>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</si>
  <si>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</si>
  <si>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</si>
  <si>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</si>
  <si>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</si>
  <si>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</si>
  <si>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</si>
  <si>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</si>
  <si>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</si>
  <si>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</si>
  <si>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</si>
  <si>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</si>
  <si>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</si>
  <si>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</si>
  <si>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</si>
  <si>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</si>
  <si>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</si>
  <si>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</si>
  <si>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</si>
  <si>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</si>
  <si>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</si>
  <si>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</si>
  <si>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</si>
  <si>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</si>
  <si>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</si>
  <si>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</si>
  <si>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</si>
  <si>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</si>
  <si>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</si>
  <si>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</si>
  <si>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</si>
  <si>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</si>
  <si>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</si>
  <si>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</si>
  <si>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</si>
  <si>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</si>
  <si>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</si>
  <si>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</si>
  <si>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</si>
  <si>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</si>
  <si>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</si>
  <si>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</si>
  <si>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</si>
  <si>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</si>
  <si>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</si>
  <si>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</si>
  <si>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</si>
  <si>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</si>
  <si>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</si>
  <si>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</si>
  <si>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</si>
  <si>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</si>
  <si>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</si>
  <si>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</si>
  <si>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</si>
  <si>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</si>
  <si>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</si>
  <si>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</si>
  <si>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</si>
  <si>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</si>
  <si>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</si>
  <si>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</si>
  <si>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</si>
  <si>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</si>
  <si>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</si>
  <si>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</si>
  <si>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</si>
  <si>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</si>
  <si>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</si>
  <si>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</si>
  <si>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</si>
  <si>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</si>
  <si>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</si>
  <si>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</si>
  <si>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</si>
  <si>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</si>
  <si>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</si>
  <si>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</si>
  <si>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</si>
  <si>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</si>
  <si>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</si>
  <si>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</si>
  <si>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</si>
  <si>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</si>
  <si>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</si>
  <si>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</si>
  <si>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</si>
  <si>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</si>
  <si>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</si>
  <si>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</si>
  <si>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</si>
  <si>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</si>
  <si>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</si>
  <si>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</si>
  <si>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</si>
  <si>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</si>
  <si>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</si>
  <si>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</si>
  <si>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</si>
  <si>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</si>
  <si>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</si>
  <si>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</si>
  <si>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</si>
  <si>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</si>
  <si>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</si>
  <si>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</si>
  <si>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</si>
  <si>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</si>
  <si>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</si>
  <si>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</si>
  <si>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</si>
  <si>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</si>
  <si>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</si>
  <si>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</si>
  <si>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</si>
  <si>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</si>
  <si>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</si>
  <si>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</si>
  <si>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</si>
  <si>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</si>
  <si>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</si>
  <si>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</si>
  <si>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</si>
  <si>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</si>
  <si>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</si>
  <si>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</si>
  <si>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</si>
  <si>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</si>
  <si>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</si>
  <si>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</si>
  <si>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</si>
  <si>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</si>
  <si>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</si>
  <si>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</si>
  <si>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</si>
  <si>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</si>
  <si>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</si>
  <si>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</si>
  <si>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</si>
  <si>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</si>
  <si>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</si>
  <si>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</si>
  <si>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</si>
  <si>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</si>
  <si>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</si>
  <si>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</si>
  <si>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</si>
  <si>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</si>
  <si>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</si>
  <si>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</si>
  <si>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</si>
  <si>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</si>
  <si>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</si>
  <si>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</si>
  <si>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</si>
  <si>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</si>
  <si>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</si>
  <si>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</si>
  <si>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</si>
  <si>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</si>
  <si>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</si>
  <si>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</si>
  <si>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</si>
  <si>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</si>
  <si>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</si>
  <si>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</si>
  <si>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</si>
  <si>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</si>
  <si>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</si>
  <si>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</si>
  <si>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</si>
  <si>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</si>
  <si>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</si>
  <si>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</si>
  <si>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</si>
  <si>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</si>
  <si>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</si>
  <si>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</si>
  <si>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</si>
  <si>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</si>
  <si>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</si>
  <si>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</si>
  <si>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</si>
  <si>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</si>
  <si>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</si>
  <si>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</si>
  <si>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</si>
  <si>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</si>
  <si>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</si>
  <si>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</si>
  <si>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</si>
  <si>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</si>
  <si>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</si>
  <si>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</si>
  <si>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</si>
  <si>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</si>
  <si>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</si>
  <si>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</si>
  <si>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</si>
  <si>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</si>
  <si>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</si>
  <si>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</si>
  <si>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</si>
  <si>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</si>
  <si>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</si>
  <si>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</si>
  <si>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</si>
  <si>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</si>
  <si>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</si>
  <si>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</si>
  <si>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</si>
  <si>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</si>
  <si>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</si>
  <si>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</si>
  <si>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</si>
  <si>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</si>
  <si>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</si>
  <si>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</si>
  <si>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</si>
  <si>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</si>
  <si>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</si>
  <si>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</si>
  <si>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</si>
  <si>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</si>
  <si>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</si>
  <si>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</si>
  <si>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</si>
  <si>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</si>
  <si>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</si>
  <si>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</si>
  <si>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</si>
  <si>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</si>
  <si>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</si>
  <si>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</si>
  <si>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</si>
  <si>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</si>
  <si>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</si>
  <si>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</si>
  <si>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</si>
  <si>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</si>
  <si>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</si>
  <si>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</si>
  <si>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</si>
  <si>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</si>
  <si>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</si>
  <si>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</si>
  <si>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</si>
  <si>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</si>
  <si>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</si>
  <si>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</si>
  <si>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</si>
  <si>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</si>
  <si>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</si>
  <si>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</si>
  <si>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</si>
  <si>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</si>
  <si>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</si>
  <si>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</si>
  <si>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</si>
  <si>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</si>
  <si>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</si>
  <si>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</si>
  <si>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</si>
  <si>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</si>
  <si>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</si>
  <si>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</si>
  <si>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</si>
  <si>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</si>
  <si>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</si>
  <si>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</si>
  <si>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</si>
  <si>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</si>
  <si>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</si>
  <si>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</si>
  <si>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</si>
  <si>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</si>
  <si>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</si>
  <si>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</si>
  <si>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</si>
  <si>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</si>
  <si>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</si>
  <si>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</si>
  <si>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</si>
  <si>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</si>
  <si>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</si>
  <si>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</si>
  <si>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</si>
  <si>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</si>
  <si>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</si>
  <si>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</si>
  <si>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</si>
  <si>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</si>
  <si>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</si>
  <si>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</si>
  <si>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</si>
  <si>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</si>
  <si>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</si>
  <si>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</si>
  <si>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</si>
  <si>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</si>
  <si>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</si>
  <si>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</si>
  <si>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</si>
  <si>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</si>
  <si>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</si>
  <si>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</si>
  <si>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</si>
  <si>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</si>
  <si>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</si>
  <si>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</si>
  <si>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</si>
  <si>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</si>
  <si>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</si>
  <si>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</si>
  <si>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</si>
  <si>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</si>
  <si>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</si>
  <si>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</si>
  <si>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</si>
  <si>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</si>
  <si>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</si>
  <si>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</si>
  <si>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</si>
  <si>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</si>
  <si>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</si>
  <si>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</si>
  <si>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</si>
  <si>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</si>
  <si>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</si>
  <si>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</si>
  <si>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</si>
  <si>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</si>
  <si>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</si>
  <si>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</si>
  <si>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</si>
  <si>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</si>
  <si>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</si>
  <si>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</si>
  <si>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</si>
  <si>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</si>
  <si>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</si>
  <si>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</si>
  <si>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</si>
  <si>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</si>
  <si>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</si>
  <si>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</si>
  <si>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</si>
  <si>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</si>
  <si>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</si>
  <si>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</si>
  <si>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</si>
  <si>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</si>
  <si>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</si>
  <si>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</si>
  <si>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</si>
  <si>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</si>
  <si>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</si>
  <si>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</si>
  <si>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</si>
  <si>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</si>
  <si>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</si>
  <si>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</si>
  <si>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</si>
  <si>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</si>
  <si>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</si>
  <si>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</si>
  <si>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</si>
  <si>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</si>
  <si>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</si>
  <si>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</si>
  <si>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</si>
  <si>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</si>
  <si>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</si>
  <si>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</si>
  <si>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</si>
  <si>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</si>
  <si>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</si>
  <si>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</si>
  <si>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</si>
  <si>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</si>
  <si>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</si>
  <si>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</si>
  <si>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</si>
  <si>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</si>
  <si>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</si>
  <si>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</si>
  <si>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</si>
  <si>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</si>
  <si>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</si>
  <si>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</si>
  <si>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</si>
  <si>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</si>
  <si>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</si>
  <si>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</si>
  <si>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</si>
  <si>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</si>
  <si>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</si>
  <si>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</si>
  <si>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</si>
  <si>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</si>
  <si>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</si>
  <si>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</si>
  <si>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</si>
  <si>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</si>
  <si>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</si>
  <si>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</si>
  <si>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</si>
  <si>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</si>
  <si>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</si>
  <si>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</si>
  <si>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</si>
  <si>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</si>
  <si>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</si>
  <si>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</si>
  <si>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</si>
  <si>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</si>
  <si>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</si>
  <si>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</si>
  <si>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</si>
  <si>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</si>
  <si>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</si>
  <si>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</si>
  <si>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</si>
  <si>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</si>
  <si>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</si>
  <si>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</si>
  <si>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</si>
  <si>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</si>
  <si>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</si>
  <si>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</si>
  <si>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</si>
  <si>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</si>
  <si>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</si>
  <si>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</si>
  <si>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</si>
  <si>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</si>
  <si>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</si>
  <si>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</si>
  <si>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</si>
  <si>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</si>
  <si>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</si>
  <si>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</si>
  <si>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</si>
  <si>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</si>
  <si>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</si>
  <si>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</si>
  <si>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</si>
  <si>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</si>
  <si>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</si>
  <si>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</si>
  <si>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</si>
  <si>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</si>
  <si>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</si>
  <si>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</si>
  <si>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</si>
  <si>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</si>
  <si>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</si>
  <si>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</si>
  <si>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</si>
  <si>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</si>
  <si>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</si>
  <si>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</si>
  <si>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</si>
  <si>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</si>
  <si>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</si>
  <si>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</si>
  <si>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</si>
  <si>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</si>
  <si>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</si>
  <si>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</si>
  <si>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</si>
  <si>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</si>
  <si>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</si>
  <si>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</si>
  <si>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</si>
  <si>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</si>
  <si>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</si>
  <si>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</si>
  <si>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</si>
  <si>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</si>
  <si>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</si>
  <si>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</si>
  <si>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</si>
  <si>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</si>
  <si>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</si>
  <si>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</si>
  <si>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</si>
  <si>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</si>
  <si>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</si>
  <si>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</si>
  <si>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</si>
  <si>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</si>
  <si>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</si>
  <si>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</si>
  <si>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</si>
  <si>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</si>
  <si>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</si>
  <si>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</si>
  <si>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</si>
  <si>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</si>
  <si>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</si>
  <si>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</si>
  <si>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</si>
  <si>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</si>
  <si>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</si>
  <si>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</si>
  <si>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</si>
  <si>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</si>
  <si>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</si>
  <si>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</si>
  <si>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</si>
  <si>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</si>
  <si>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</si>
  <si>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</si>
  <si>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</si>
  <si>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</si>
  <si>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</si>
  <si>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</si>
  <si>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</si>
  <si>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</si>
  <si>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</si>
  <si>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</si>
  <si>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</si>
  <si>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</si>
  <si>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</si>
  <si>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</si>
  <si>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</si>
  <si>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</si>
  <si>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</si>
  <si>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</si>
  <si>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</si>
  <si>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</si>
  <si>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</si>
  <si>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</si>
  <si>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</si>
  <si>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</si>
  <si>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</si>
  <si>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</si>
  <si>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</si>
  <si>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</si>
  <si>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</si>
  <si>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</si>
  <si>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</si>
  <si>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</si>
  <si>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</si>
  <si>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</si>
  <si>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</si>
  <si>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</si>
  <si>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</si>
  <si>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</si>
  <si>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</si>
  <si>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</si>
  <si>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</si>
  <si>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</si>
  <si>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</si>
  <si>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</si>
  <si>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</si>
  <si>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</si>
  <si>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</si>
  <si>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</si>
  <si>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</si>
  <si>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</si>
  <si>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</si>
  <si>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</si>
  <si>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</si>
  <si>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</si>
  <si>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</si>
  <si>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</si>
  <si>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</si>
  <si>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</si>
  <si>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</si>
  <si>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</si>
  <si>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</si>
  <si>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</si>
  <si>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</si>
  <si>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</si>
  <si>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</si>
  <si>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</si>
  <si>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</si>
  <si>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</si>
  <si>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</si>
  <si>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</si>
  <si>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</si>
  <si>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</si>
  <si>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</si>
  <si>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</si>
  <si>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</si>
  <si>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</si>
  <si>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</si>
  <si>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</si>
  <si>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</si>
  <si>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</si>
  <si>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</si>
  <si>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</si>
  <si>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</si>
  <si>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</si>
  <si>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</si>
  <si>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</si>
  <si>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</si>
  <si>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</si>
  <si>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</si>
  <si>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</si>
  <si>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</si>
  <si>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</si>
  <si>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</si>
  <si>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</si>
  <si>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</si>
  <si>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</si>
  <si>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</si>
  <si>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</si>
  <si>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</si>
  <si>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</si>
  <si>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</si>
  <si>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</si>
  <si>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</si>
  <si>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</si>
  <si>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</si>
  <si>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</si>
  <si>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</si>
  <si>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</si>
  <si>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</si>
  <si>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</si>
  <si>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</si>
  <si>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</si>
  <si>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</si>
  <si>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</si>
  <si>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</si>
  <si>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</si>
  <si>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</si>
  <si>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</si>
  <si>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</si>
  <si>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</si>
  <si>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</si>
  <si>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</si>
  <si>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</si>
  <si>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</si>
  <si>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</si>
  <si>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</si>
  <si>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</si>
  <si>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</si>
  <si>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</si>
  <si>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</si>
  <si>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</si>
  <si>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</si>
  <si>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</si>
  <si>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</si>
  <si>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</si>
  <si>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</si>
  <si>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</si>
  <si>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</si>
  <si>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</si>
  <si>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</si>
  <si>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</si>
  <si>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</si>
  <si>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</si>
  <si>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</si>
  <si>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</si>
  <si>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</si>
  <si>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</si>
  <si>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</si>
  <si>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</si>
  <si>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</si>
  <si>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</si>
  <si>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</si>
  <si>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</si>
  <si>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</si>
  <si>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</si>
  <si>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</si>
  <si>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</si>
  <si>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</si>
  <si>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</si>
  <si>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</si>
  <si>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</si>
  <si>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</si>
  <si>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</si>
  <si>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</si>
  <si>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</si>
  <si>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</si>
  <si>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</si>
  <si>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</si>
  <si>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</si>
  <si>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</si>
  <si>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</si>
  <si>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</si>
  <si>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</si>
  <si>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</si>
  <si>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</si>
  <si>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</si>
  <si>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</si>
  <si>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</si>
  <si>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</si>
  <si>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</si>
  <si>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</si>
  <si>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</si>
  <si>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</si>
  <si>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</si>
  <si>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</si>
  <si>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</si>
  <si>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</si>
  <si>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</si>
  <si>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</si>
  <si>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</si>
  <si>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</si>
  <si>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</si>
  <si>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</si>
  <si>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</si>
  <si>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</si>
  <si>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</si>
  <si>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</si>
  <si>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</si>
  <si>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</si>
  <si>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</si>
  <si>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</si>
  <si>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</si>
  <si>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</si>
  <si>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</si>
  <si>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</si>
  <si>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</si>
  <si>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</si>
  <si>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</si>
  <si>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</si>
  <si>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</si>
  <si>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</si>
  <si>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</si>
  <si>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</si>
  <si>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</si>
  <si>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</si>
  <si>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</si>
  <si>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</si>
  <si>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</si>
  <si>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</si>
  <si>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</si>
  <si>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</si>
  <si>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</si>
  <si>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</si>
  <si>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</si>
  <si>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</si>
  <si>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</si>
  <si>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</si>
  <si>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</si>
  <si>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</si>
  <si>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</si>
  <si>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</si>
  <si>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</si>
  <si>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</si>
  <si>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</si>
  <si>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</si>
  <si>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</si>
  <si>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</si>
  <si>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</si>
  <si>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</si>
  <si>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</si>
  <si>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</si>
  <si>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</si>
  <si>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</si>
  <si>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</si>
  <si>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</si>
  <si>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</si>
  <si>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</si>
  <si>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</si>
  <si>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</si>
  <si>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</si>
  <si>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</si>
  <si>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</si>
  <si>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</si>
  <si>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</si>
  <si>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</si>
  <si>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</si>
  <si>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</si>
  <si>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</si>
  <si>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</si>
  <si>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</si>
  <si>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</si>
  <si>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</si>
  <si>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</si>
  <si>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</si>
  <si>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</si>
  <si>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</si>
  <si>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</si>
  <si>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</si>
  <si>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</si>
  <si>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</si>
  <si>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</si>
  <si>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</si>
  <si>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</si>
  <si>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</si>
  <si>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</si>
  <si>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</si>
  <si>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</si>
  <si>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</si>
  <si>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</si>
  <si>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</si>
  <si>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</si>
  <si>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</si>
  <si>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</si>
  <si>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</si>
  <si>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</si>
  <si>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</si>
  <si>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</si>
  <si>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</si>
  <si>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</si>
  <si>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</si>
  <si>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</si>
  <si>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</si>
  <si>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</si>
  <si>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</si>
  <si>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</si>
  <si>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</si>
  <si>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</si>
  <si>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</si>
  <si>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</si>
  <si>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</si>
  <si>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</si>
  <si>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</si>
  <si>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</si>
  <si>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</si>
  <si>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</si>
  <si>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</si>
  <si>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</si>
  <si>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</si>
  <si>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</si>
  <si>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</si>
  <si>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</si>
  <si>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</si>
  <si>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</si>
  <si>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</si>
  <si>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</si>
  <si>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</si>
  <si>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</si>
  <si>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</si>
  <si>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</si>
  <si>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</si>
  <si>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</si>
  <si>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</si>
  <si>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</si>
  <si>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</si>
  <si>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</si>
  <si>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</si>
  <si>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</si>
  <si>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</si>
  <si>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</si>
  <si>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</si>
  <si>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</si>
  <si>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</si>
  <si>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</si>
  <si>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</si>
  <si>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</si>
  <si>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</si>
  <si>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</si>
  <si>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</si>
  <si>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</si>
  <si>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</si>
  <si>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</si>
  <si>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</si>
  <si>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</si>
  <si>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</si>
  <si>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</si>
  <si>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</si>
  <si>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</si>
  <si>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</si>
  <si>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</si>
  <si>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</si>
  <si>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</si>
  <si>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</si>
  <si>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</si>
  <si>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</si>
  <si>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</si>
  <si>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</si>
  <si>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</si>
  <si>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</si>
  <si>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</si>
  <si>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</si>
  <si>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</si>
  <si>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</si>
  <si>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</si>
  <si>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</si>
  <si>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</si>
  <si>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</si>
  <si>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</si>
  <si>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</si>
  <si>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</si>
  <si>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</si>
  <si>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</si>
  <si>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</si>
  <si>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</si>
  <si>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</si>
  <si>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</si>
  <si>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</si>
  <si>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</si>
  <si>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</si>
  <si>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</si>
  <si>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</si>
  <si>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</si>
  <si>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</si>
  <si>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</si>
  <si>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</si>
  <si>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</si>
  <si>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</si>
  <si>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</si>
  <si>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</si>
  <si>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</si>
  <si>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</si>
  <si>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</si>
  <si>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</si>
  <si>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</si>
  <si>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</si>
  <si>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</si>
  <si>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</si>
  <si>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</si>
  <si>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</si>
  <si>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</si>
  <si>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</si>
  <si>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</si>
  <si>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</si>
  <si>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</si>
  <si>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</si>
  <si>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</si>
  <si>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</si>
  <si>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</si>
  <si>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</si>
  <si>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</si>
  <si>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</si>
  <si>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</si>
  <si>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</si>
  <si>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</si>
  <si>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</si>
  <si>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</si>
  <si>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</si>
  <si>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</si>
  <si>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</si>
  <si>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</si>
  <si>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</si>
  <si>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</si>
  <si>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</si>
  <si>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</si>
  <si>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</si>
  <si>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</si>
  <si>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</si>
  <si>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</si>
  <si>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</si>
  <si>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</si>
  <si>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</si>
  <si>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</si>
  <si>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</si>
  <si>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</si>
  <si>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</si>
  <si>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</si>
  <si>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</si>
  <si>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</si>
  <si>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</si>
  <si>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</si>
  <si>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</si>
  <si>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</si>
  <si>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</si>
  <si>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</si>
  <si>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</si>
  <si>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</si>
  <si>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</si>
  <si>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</si>
  <si>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</si>
  <si>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</si>
  <si>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</si>
  <si>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</si>
  <si>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</si>
  <si>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</si>
  <si>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</si>
  <si>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</si>
  <si>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</si>
  <si>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</si>
  <si>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</si>
  <si>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</si>
  <si>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</si>
  <si>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</si>
  <si>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</si>
  <si>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</si>
  <si>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</si>
  <si>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</si>
  <si>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</si>
  <si>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</si>
  <si>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</si>
  <si>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</si>
  <si>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</si>
  <si>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</si>
  <si>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</si>
  <si>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</si>
  <si>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</si>
  <si>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</si>
  <si>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</si>
  <si>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</si>
  <si>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</si>
  <si>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</si>
  <si>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</si>
  <si>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</si>
  <si>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</si>
  <si>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</si>
  <si>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</si>
  <si>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</si>
  <si>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</si>
  <si>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</si>
  <si>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</si>
  <si>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</si>
  <si>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</si>
  <si>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</si>
  <si>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</si>
  <si>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</si>
  <si>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</si>
  <si>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</si>
  <si>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</si>
  <si>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</si>
  <si>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</si>
  <si>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</si>
  <si>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</si>
  <si>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</si>
  <si>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</si>
  <si>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</si>
  <si>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</si>
  <si>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</si>
  <si>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</si>
  <si>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</si>
  <si>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</si>
  <si>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</si>
  <si>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</si>
  <si>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</si>
  <si>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</si>
  <si>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</si>
  <si>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</si>
  <si>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</si>
  <si>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</si>
  <si>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</si>
  <si>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</si>
  <si>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</si>
  <si>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</si>
  <si>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</si>
  <si>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</si>
  <si>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</si>
  <si>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</si>
  <si>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</si>
  <si>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</si>
  <si>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</si>
  <si>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</si>
  <si>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</si>
  <si>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</si>
  <si>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</si>
  <si>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</si>
  <si>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</si>
  <si>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</si>
  <si>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</si>
  <si>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</si>
  <si>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</si>
  <si>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</si>
  <si>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</si>
  <si>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</si>
  <si>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</si>
  <si>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</si>
  <si>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</si>
  <si>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</si>
  <si>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</si>
  <si>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</si>
  <si>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</si>
  <si>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</si>
  <si>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</si>
  <si>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</si>
  <si>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</si>
  <si>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</si>
  <si>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</si>
  <si>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</si>
  <si>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</si>
  <si>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</si>
  <si>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</si>
  <si>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</si>
  <si>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</si>
  <si>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</si>
  <si>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</si>
  <si>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</si>
  <si>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</si>
  <si>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</si>
  <si>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</si>
  <si>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</si>
  <si>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</si>
  <si>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</si>
  <si>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</si>
  <si>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</si>
  <si>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</si>
  <si>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</si>
  <si>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</si>
  <si>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</si>
  <si>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</si>
  <si>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</si>
  <si>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</si>
  <si>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</si>
  <si>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</si>
  <si>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</si>
  <si>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</si>
  <si>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</si>
  <si>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</si>
  <si>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</si>
  <si>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</si>
  <si>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</si>
  <si>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</si>
  <si>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</si>
  <si>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</si>
  <si>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</si>
  <si>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</si>
  <si>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</si>
  <si>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</si>
  <si>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</si>
  <si>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</si>
  <si>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</si>
  <si>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</si>
  <si>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</si>
  <si>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</si>
  <si>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</si>
  <si>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</si>
  <si>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</si>
  <si>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</si>
  <si>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</si>
  <si>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</si>
  <si>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</si>
  <si>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</si>
  <si>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</si>
  <si>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</si>
  <si>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</si>
  <si>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</si>
  <si>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</si>
  <si>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</si>
  <si>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</si>
  <si>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</si>
  <si>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</si>
  <si>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</si>
  <si>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</si>
  <si>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</si>
  <si>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</si>
  <si>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</si>
  <si>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</si>
  <si>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</si>
  <si>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</si>
  <si>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</si>
  <si>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</si>
  <si>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</si>
  <si>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</si>
  <si>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</si>
  <si>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</si>
  <si>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</si>
  <si>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</si>
  <si>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</si>
  <si>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</si>
  <si>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</si>
  <si>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</si>
  <si>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</si>
  <si>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</si>
  <si>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</si>
  <si>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</si>
  <si>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</si>
  <si>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</si>
  <si>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</si>
  <si>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</si>
  <si>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</si>
  <si>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</si>
  <si>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</si>
  <si>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</si>
  <si>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</si>
  <si>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</si>
  <si>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</si>
  <si>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</si>
  <si>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</si>
  <si>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</si>
  <si>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</si>
  <si>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</si>
  <si>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</si>
  <si>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</si>
  <si>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</si>
  <si>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</si>
  <si>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</si>
  <si>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</si>
  <si>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</si>
  <si>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</si>
  <si>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</si>
  <si>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</si>
  <si>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</si>
  <si>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</si>
  <si>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</si>
  <si>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</si>
  <si>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</si>
  <si>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</si>
  <si>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</si>
  <si>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</si>
  <si>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</si>
  <si>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</si>
  <si>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</si>
  <si>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</si>
  <si>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</si>
  <si>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</si>
  <si>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</si>
  <si>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</si>
  <si>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</si>
  <si>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</si>
  <si>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</si>
  <si>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</si>
  <si>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</si>
  <si>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</si>
  <si>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</si>
  <si>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</si>
  <si>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</si>
  <si>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</si>
  <si>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</si>
  <si>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</si>
  <si>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</si>
  <si>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</si>
  <si>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</si>
  <si>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</si>
  <si>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</si>
  <si>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</si>
  <si>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</si>
  <si>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</si>
  <si>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</si>
  <si>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</si>
  <si>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</si>
  <si>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</si>
  <si>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</si>
  <si>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</si>
  <si>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</si>
  <si>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</si>
  <si>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</si>
  <si>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</si>
  <si>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</si>
  <si>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</si>
  <si>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</si>
  <si>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</si>
  <si>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</si>
  <si>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</si>
  <si>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</si>
  <si>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</si>
  <si>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</si>
  <si>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</si>
  <si>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</si>
  <si>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</si>
  <si>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</si>
  <si>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</si>
  <si>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</si>
  <si>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</si>
  <si>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</si>
  <si>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</si>
  <si>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</si>
  <si>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</si>
  <si>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</si>
  <si>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</si>
  <si>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</si>
  <si>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</si>
  <si>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</si>
  <si>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</si>
  <si>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</si>
  <si>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</si>
  <si>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</si>
  <si>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</si>
  <si>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</si>
  <si>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</si>
  <si>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</si>
  <si>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</si>
  <si>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</si>
  <si>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</si>
  <si>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</si>
  <si>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</si>
  <si>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</si>
  <si>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</si>
  <si>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</si>
  <si>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</si>
  <si>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</si>
  <si>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</si>
  <si>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</si>
  <si>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</si>
  <si>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</si>
  <si>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</si>
  <si>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</si>
  <si>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</si>
  <si>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</si>
  <si>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</si>
  <si>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</si>
  <si>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</si>
  <si>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</si>
  <si>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</si>
  <si>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</si>
  <si>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</si>
  <si>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</si>
  <si>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</si>
  <si>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</si>
  <si>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</si>
  <si>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</si>
  <si>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</si>
  <si>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</si>
  <si>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</si>
  <si>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</si>
  <si>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</si>
  <si>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</si>
  <si>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</si>
  <si>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</si>
  <si>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</si>
  <si>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</si>
  <si>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</si>
  <si>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</si>
  <si>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</si>
  <si>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</si>
  <si>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</si>
  <si>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</si>
  <si>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</si>
  <si>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</si>
  <si>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</si>
  <si>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</si>
  <si>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</si>
  <si>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</si>
  <si>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</si>
  <si>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</si>
  <si>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</si>
  <si>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</si>
  <si>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</si>
  <si>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</si>
  <si>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</si>
  <si>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</si>
  <si>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</si>
  <si>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</si>
  <si>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</si>
  <si>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</si>
  <si>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</si>
  <si>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</si>
  <si>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</si>
  <si>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</si>
  <si>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</si>
  <si>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</si>
  <si>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</si>
  <si>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</si>
  <si>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</si>
  <si>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</si>
  <si>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</si>
  <si>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</si>
  <si>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</si>
  <si>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</si>
  <si>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</si>
  <si>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</si>
  <si>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</si>
  <si>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</si>
  <si>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</si>
  <si>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</si>
  <si>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</si>
  <si>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</si>
  <si>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</si>
  <si>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</si>
  <si>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</si>
  <si>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</si>
  <si>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</si>
  <si>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</si>
  <si>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</si>
  <si>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</si>
  <si>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</si>
  <si>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</si>
  <si>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</si>
  <si>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</si>
  <si>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</si>
  <si>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</si>
  <si>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</si>
  <si>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</si>
  <si>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</si>
  <si>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</si>
  <si>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</si>
  <si>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</si>
  <si>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</si>
  <si>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</si>
  <si>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</si>
  <si>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</si>
  <si>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</si>
  <si>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</si>
  <si>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</si>
  <si>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</si>
  <si>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</si>
  <si>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</si>
  <si>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</si>
  <si>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</si>
  <si>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</si>
  <si>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</si>
  <si>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</si>
  <si>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</si>
  <si>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</si>
  <si>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</si>
  <si>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</si>
  <si>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</si>
  <si>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</si>
  <si>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</si>
  <si>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</si>
  <si>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</si>
  <si>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</si>
  <si>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</si>
  <si>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</si>
  <si>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</si>
  <si>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</si>
  <si>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</si>
  <si>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</si>
  <si>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</si>
  <si>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</si>
  <si>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</si>
  <si>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</si>
  <si>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</si>
  <si>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</si>
  <si>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</si>
  <si>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</si>
  <si>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</si>
  <si>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</si>
  <si>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</si>
  <si>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</si>
  <si>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</si>
  <si>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</si>
  <si>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</si>
  <si>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</si>
  <si>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</si>
  <si>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</si>
  <si>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</si>
  <si>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</si>
  <si>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</si>
  <si>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</si>
  <si>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</si>
  <si>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</si>
  <si>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</si>
  <si>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</si>
  <si>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</si>
  <si>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</si>
  <si>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</si>
  <si>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</si>
  <si>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</si>
  <si>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</si>
  <si>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</si>
  <si>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</si>
  <si>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</si>
  <si>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</si>
  <si>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</si>
  <si>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</si>
  <si>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</si>
  <si>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</si>
  <si>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</si>
  <si>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</si>
  <si>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</si>
  <si>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</si>
  <si>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</si>
  <si>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</si>
  <si>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</si>
  <si>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</si>
  <si>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</si>
  <si>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</si>
  <si>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</si>
  <si>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</si>
  <si>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</si>
  <si>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</si>
  <si>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</si>
  <si>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</si>
  <si>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</si>
  <si>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</si>
  <si>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</si>
  <si>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</si>
  <si>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</si>
  <si>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</si>
  <si>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</si>
  <si>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</si>
  <si>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</si>
  <si>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</si>
  <si>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</si>
  <si>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</si>
  <si>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</si>
  <si>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</si>
  <si>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</si>
  <si>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</si>
  <si>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</si>
  <si>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</si>
  <si>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</si>
  <si>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</si>
  <si>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</si>
  <si>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</si>
  <si>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</si>
  <si>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</si>
  <si>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</si>
  <si>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</si>
  <si>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</si>
  <si>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</si>
  <si>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</si>
  <si>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</si>
  <si>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</si>
  <si>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</si>
  <si>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</si>
  <si>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</si>
  <si>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</si>
  <si>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</si>
  <si>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</si>
  <si>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</si>
  <si>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</si>
  <si>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</si>
  <si>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</si>
  <si>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</si>
  <si>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</si>
  <si>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</si>
  <si>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</si>
  <si>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</si>
  <si>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</si>
  <si>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</si>
  <si>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</si>
  <si>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</si>
  <si>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</si>
  <si>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</si>
  <si>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</si>
  <si>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</si>
  <si>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</si>
  <si>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</si>
  <si>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</si>
  <si>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</si>
  <si>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</si>
  <si>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</si>
  <si>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</si>
  <si>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</si>
  <si>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</si>
  <si>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</si>
  <si>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</si>
  <si>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</si>
  <si>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</si>
  <si>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</si>
  <si>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</si>
  <si>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</si>
  <si>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</si>
  <si>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</si>
  <si>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</si>
  <si>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</si>
  <si>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</si>
  <si>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</si>
  <si>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</si>
  <si>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</si>
  <si>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</si>
  <si>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</si>
  <si>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</si>
  <si>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</si>
  <si>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</si>
  <si>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</si>
  <si>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</si>
  <si>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</si>
  <si>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</si>
  <si>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</si>
  <si>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</si>
  <si>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</si>
  <si>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</si>
  <si>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</si>
  <si>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</si>
  <si>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</si>
  <si>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</si>
  <si>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</si>
  <si>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</si>
  <si>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</si>
  <si>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</si>
  <si>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</si>
  <si>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</si>
  <si>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</si>
  <si>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</si>
  <si>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</si>
  <si>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</si>
  <si>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</si>
  <si>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</si>
  <si>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</si>
  <si>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</si>
  <si>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</si>
  <si>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</si>
  <si>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</si>
  <si>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</si>
  <si>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</si>
  <si>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</si>
  <si>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</si>
  <si>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</si>
  <si>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</si>
  <si>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</si>
  <si>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</si>
  <si>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</si>
  <si>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</si>
  <si>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</si>
  <si>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</si>
  <si>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</si>
  <si>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</si>
  <si>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</si>
  <si>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</si>
  <si>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</si>
  <si>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</si>
  <si>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</si>
  <si>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</si>
  <si>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</si>
  <si>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</si>
  <si>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</si>
  <si>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</si>
  <si>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</si>
  <si>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</si>
  <si>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</si>
  <si>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</si>
  <si>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</si>
  <si>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</si>
  <si>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</si>
  <si>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</si>
  <si>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</si>
  <si>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</si>
  <si>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</si>
  <si>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</si>
  <si>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</si>
  <si>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</si>
  <si>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</si>
  <si>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</si>
  <si>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</si>
  <si>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</si>
  <si>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</si>
  <si>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</si>
  <si>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</si>
  <si>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</si>
  <si>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</si>
  <si>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</si>
  <si>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</si>
  <si>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</si>
  <si>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</si>
  <si>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</si>
  <si>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</si>
  <si>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</si>
  <si>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</si>
  <si>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</si>
  <si>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</si>
  <si>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</si>
  <si>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</si>
  <si>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</si>
  <si>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</si>
  <si>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</si>
  <si>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</si>
  <si>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</si>
  <si>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</si>
  <si>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</si>
  <si>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</si>
  <si>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</si>
  <si>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</si>
  <si>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</si>
  <si>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</si>
  <si>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</si>
  <si>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</si>
  <si>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</si>
  <si>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</si>
  <si>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</si>
  <si>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</si>
  <si>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</si>
  <si>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</si>
  <si>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</si>
  <si>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</si>
  <si>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</si>
  <si>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</si>
  <si>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</si>
  <si>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</si>
  <si>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</si>
  <si>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</si>
  <si>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</si>
  <si>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</si>
  <si>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</si>
  <si>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</si>
  <si>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</si>
  <si>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</si>
  <si>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</si>
  <si>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</si>
  <si>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</si>
  <si>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</si>
  <si>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</si>
  <si>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</si>
  <si>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</si>
  <si>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</si>
  <si>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</si>
  <si>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</si>
  <si>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</si>
  <si>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</si>
  <si>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</si>
  <si>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</si>
  <si>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</si>
  <si>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</si>
  <si>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</si>
  <si>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</si>
  <si>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</si>
  <si>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</si>
  <si>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</si>
  <si>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</si>
  <si>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</si>
  <si>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</si>
  <si>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</si>
  <si>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</si>
  <si>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</si>
  <si>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</si>
  <si>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</si>
  <si>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</si>
  <si>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</si>
  <si>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</si>
  <si>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</si>
  <si>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</si>
  <si>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</si>
  <si>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</si>
  <si>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</si>
  <si>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</si>
  <si>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</si>
  <si>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</si>
  <si>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</si>
  <si>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</si>
  <si>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</si>
  <si>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</si>
  <si>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</si>
  <si>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</si>
  <si>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</si>
  <si>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</si>
  <si>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</si>
  <si>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</si>
  <si>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</si>
  <si>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</si>
  <si>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</si>
  <si>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</si>
  <si>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</si>
  <si>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</si>
  <si>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</si>
  <si>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</si>
  <si>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</si>
  <si>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</si>
  <si>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</si>
  <si>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</si>
  <si>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</si>
  <si>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</si>
  <si>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</si>
  <si>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</si>
  <si>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</si>
  <si>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</si>
  <si>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</si>
  <si>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</si>
  <si>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</si>
  <si>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</si>
  <si>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</si>
  <si>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</si>
  <si>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</si>
  <si>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</si>
  <si>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</si>
  <si>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</si>
  <si>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</si>
  <si>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</si>
  <si>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</si>
  <si>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</si>
  <si>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</si>
  <si>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</si>
  <si>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</si>
  <si>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</si>
  <si>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</si>
  <si>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</si>
  <si>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</si>
  <si>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</si>
  <si>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</si>
  <si>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</si>
  <si>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</si>
  <si>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</si>
  <si>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</si>
  <si>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</si>
  <si>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</si>
  <si>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</si>
  <si>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</si>
  <si>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</si>
  <si>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</si>
  <si>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</si>
  <si>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</si>
  <si>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</si>
  <si>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</si>
  <si>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</si>
  <si>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</si>
  <si>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</si>
  <si>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</si>
  <si>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</si>
  <si>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</si>
  <si>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</si>
  <si>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</si>
  <si>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</si>
  <si>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</si>
  <si>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</si>
  <si>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</si>
  <si>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</si>
  <si>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</si>
  <si>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</si>
  <si>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</si>
  <si>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</si>
  <si>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</si>
  <si>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</si>
  <si>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</si>
  <si>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</si>
  <si>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</si>
  <si>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</si>
  <si>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</si>
  <si>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</si>
  <si>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</si>
  <si>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</si>
  <si>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</si>
  <si>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</si>
  <si>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</si>
  <si>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</si>
  <si>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</si>
  <si>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</si>
  <si>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</si>
  <si>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</si>
  <si>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</si>
  <si>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</si>
  <si>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</si>
  <si>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</si>
  <si>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</si>
  <si>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</si>
  <si>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</si>
  <si>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</si>
  <si>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</si>
  <si>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</si>
  <si>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</si>
  <si>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</si>
  <si>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</si>
  <si>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</si>
  <si>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</si>
  <si>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</si>
  <si>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</si>
  <si>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</si>
  <si>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</si>
  <si>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</si>
  <si>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</si>
  <si>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</si>
  <si>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</si>
  <si>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</si>
  <si>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</si>
  <si>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</si>
  <si>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</si>
  <si>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</si>
  <si>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</si>
  <si>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</si>
  <si>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</si>
  <si>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</si>
  <si>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</si>
  <si>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</si>
  <si>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</si>
  <si>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</si>
  <si>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</si>
  <si>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</si>
  <si>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</si>
  <si>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</si>
  <si>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</si>
  <si>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</si>
  <si>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</si>
  <si>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</si>
  <si>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</si>
  <si>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</si>
  <si>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</si>
  <si>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</si>
  <si>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</si>
  <si>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</si>
  <si>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</si>
  <si>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</si>
  <si>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</si>
  <si>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</si>
  <si>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</si>
  <si>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</si>
  <si>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</si>
  <si>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</si>
  <si>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</si>
  <si>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</si>
  <si>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</si>
  <si>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</si>
  <si>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</si>
  <si>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</si>
  <si>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</si>
  <si>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</si>
  <si>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</si>
  <si>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</si>
  <si>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</si>
  <si>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</si>
  <si>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</si>
  <si>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</si>
  <si>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</si>
  <si>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</si>
  <si>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</si>
  <si>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</si>
  <si>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</si>
  <si>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</si>
  <si>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</si>
  <si>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</si>
  <si>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</si>
  <si>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</si>
  <si>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</si>
  <si>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</si>
  <si>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</si>
  <si>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</si>
  <si>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</si>
  <si>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</si>
  <si>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</si>
  <si>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</si>
  <si>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</si>
  <si>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</si>
  <si>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</si>
  <si>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</si>
  <si>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</si>
  <si>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</si>
  <si>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</si>
  <si>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</si>
  <si>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</si>
  <si>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</si>
  <si>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</si>
  <si>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</si>
  <si>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</si>
  <si>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</si>
  <si>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</si>
  <si>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</si>
  <si>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</si>
  <si>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</si>
  <si>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</si>
  <si>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</si>
  <si>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</si>
  <si>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</si>
  <si>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</si>
  <si>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</si>
  <si>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</si>
  <si>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</si>
  <si>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</si>
  <si>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</si>
  <si>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</si>
  <si>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</si>
  <si>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</si>
  <si>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</si>
  <si>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</si>
  <si>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</si>
  <si>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</si>
  <si>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</si>
  <si>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</si>
  <si>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</si>
  <si>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</si>
  <si>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</si>
  <si>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</si>
  <si>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</si>
  <si>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</si>
  <si>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</si>
  <si>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</si>
  <si>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</si>
  <si>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</si>
  <si>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</si>
  <si>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</si>
  <si>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</si>
  <si>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</si>
  <si>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</si>
  <si>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</si>
  <si>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</si>
  <si>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</si>
  <si>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</si>
  <si>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</si>
  <si>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</si>
  <si>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</si>
  <si>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</si>
  <si>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</si>
  <si>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</si>
  <si>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</si>
  <si>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</si>
  <si>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</si>
  <si>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</si>
  <si>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</si>
  <si>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</si>
  <si>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</si>
  <si>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</si>
  <si>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</si>
  <si>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</si>
  <si>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</si>
  <si>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</si>
  <si>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</si>
  <si>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</si>
  <si>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</si>
  <si>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</si>
  <si>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</si>
  <si>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</si>
  <si>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</si>
  <si>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</si>
  <si>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</si>
  <si>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</si>
  <si>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</si>
  <si>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</si>
  <si>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</si>
  <si>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</si>
  <si>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</si>
  <si>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</si>
  <si>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</si>
  <si>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</si>
  <si>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</si>
  <si>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</si>
  <si>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</si>
  <si>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</si>
  <si>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</si>
  <si>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</si>
  <si>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</si>
  <si>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</si>
  <si>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</si>
  <si>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</si>
  <si>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</si>
  <si>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</si>
  <si>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</si>
  <si>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</si>
  <si>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</si>
  <si>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</si>
  <si>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</si>
  <si>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</si>
  <si>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</si>
  <si>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</si>
  <si>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</si>
  <si>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</si>
  <si>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</si>
  <si>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</si>
  <si>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</si>
  <si>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</si>
  <si>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</si>
  <si>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</si>
  <si>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</si>
  <si>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</si>
  <si>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</si>
  <si>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</si>
  <si>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</si>
  <si>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</si>
  <si>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</si>
  <si>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</si>
  <si>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</si>
  <si>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</si>
  <si>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</si>
  <si>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</si>
  <si>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</si>
  <si>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</si>
  <si>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</si>
  <si>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</si>
  <si>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</si>
  <si>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</si>
  <si>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</si>
  <si>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</si>
  <si>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</si>
  <si>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</si>
  <si>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</si>
  <si>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</si>
  <si>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</si>
  <si>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</si>
  <si>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</si>
  <si>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</si>
  <si>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</si>
  <si>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</si>
  <si>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</si>
  <si>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</si>
  <si>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</si>
  <si>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</si>
  <si>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</si>
  <si>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</si>
  <si>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</si>
  <si>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</si>
  <si>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</si>
  <si>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</si>
  <si>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</si>
  <si>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</si>
  <si>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</si>
  <si>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</si>
  <si>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</si>
  <si>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</si>
  <si>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</si>
  <si>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</si>
  <si>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</si>
  <si>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</si>
  <si>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</si>
  <si>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</si>
  <si>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</si>
  <si>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</si>
  <si>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</si>
  <si>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</si>
  <si>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</si>
  <si>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</si>
  <si>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</si>
  <si>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</si>
  <si>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</si>
  <si>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</si>
  <si>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</si>
  <si>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</si>
  <si>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</si>
  <si>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</si>
  <si>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</si>
  <si>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</si>
  <si>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</si>
  <si>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</si>
  <si>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</si>
  <si>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</si>
  <si>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</si>
  <si>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</si>
  <si>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</si>
  <si>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</si>
  <si>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</si>
  <si>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</si>
  <si>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</si>
  <si>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</si>
  <si>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</si>
  <si>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</si>
  <si>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</si>
  <si>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</si>
  <si>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</si>
  <si>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</si>
  <si>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</si>
  <si>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</si>
  <si>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</si>
  <si>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</si>
  <si>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</si>
  <si>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</si>
  <si>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</si>
  <si>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</si>
  <si>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</si>
  <si>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</si>
  <si>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</si>
  <si>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</si>
  <si>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</si>
  <si>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</si>
  <si>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</si>
  <si>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</si>
  <si>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</si>
  <si>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</si>
  <si>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</si>
  <si>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</si>
  <si>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</si>
  <si>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</si>
  <si>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</si>
  <si>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</si>
  <si>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</si>
  <si>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</si>
  <si>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</si>
  <si>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</si>
  <si>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</si>
  <si>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</si>
  <si>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</si>
  <si>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</si>
  <si>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</si>
  <si>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</si>
  <si>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</si>
  <si>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</si>
  <si>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</si>
  <si>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</si>
  <si>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</si>
  <si>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</si>
  <si>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</si>
  <si>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</si>
  <si>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</si>
  <si>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</si>
  <si>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</si>
  <si>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</si>
  <si>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</si>
  <si>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</si>
  <si>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</si>
  <si>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</si>
  <si>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</si>
  <si>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</si>
  <si>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</si>
  <si>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</si>
  <si>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</si>
  <si>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</si>
  <si>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</si>
  <si>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</si>
  <si>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</si>
  <si>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</si>
  <si>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</si>
  <si>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</si>
  <si>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</si>
  <si>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</si>
  <si>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</si>
  <si>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</si>
  <si>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</si>
  <si>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</si>
  <si>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</si>
  <si>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</si>
  <si>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</si>
  <si>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</si>
  <si>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</si>
  <si>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</si>
  <si>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</si>
  <si>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</si>
  <si>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</si>
  <si>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</si>
  <si>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</si>
  <si>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</si>
  <si>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</si>
  <si>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</si>
  <si>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</si>
  <si>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</si>
  <si>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</si>
  <si>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</si>
  <si>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</si>
  <si>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</si>
  <si>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</si>
  <si>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</si>
  <si>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</si>
  <si>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</si>
  <si>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</si>
  <si>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</si>
  <si>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</si>
  <si>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</si>
  <si>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</si>
  <si>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</si>
  <si>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</si>
  <si>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</si>
  <si>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</si>
  <si>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</si>
  <si>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</si>
  <si>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</si>
  <si>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</si>
  <si>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</si>
  <si>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</si>
  <si>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</si>
  <si>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</si>
  <si>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</si>
  <si>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</si>
  <si>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</si>
  <si>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</si>
  <si>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</si>
  <si>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</si>
  <si>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</si>
  <si>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</si>
  <si>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</si>
  <si>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</si>
  <si>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</si>
  <si>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</si>
  <si>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</si>
  <si>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</si>
  <si>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</si>
  <si>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</si>
  <si>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</si>
  <si>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</si>
  <si>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</si>
  <si>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</si>
  <si>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</si>
  <si>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</si>
  <si>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</si>
  <si>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</si>
  <si>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</si>
  <si>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</si>
  <si>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</si>
  <si>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</si>
  <si>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</si>
  <si>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</si>
  <si>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</si>
  <si>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</si>
  <si>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</si>
  <si>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</si>
  <si>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</si>
  <si>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</si>
  <si>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</si>
  <si>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</si>
  <si>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</si>
  <si>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</si>
  <si>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</si>
  <si>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</si>
  <si>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</si>
  <si>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</si>
  <si>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</si>
  <si>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</si>
  <si>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</si>
  <si>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</si>
  <si>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</si>
  <si>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</si>
  <si>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</si>
  <si>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</si>
  <si>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</si>
  <si>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</si>
  <si>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</si>
  <si>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</si>
  <si>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</si>
  <si>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</si>
  <si>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</si>
  <si>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</si>
  <si>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</si>
  <si>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</si>
  <si>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</si>
  <si>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</si>
  <si>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</si>
  <si>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</si>
  <si>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</si>
  <si>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</si>
  <si>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</si>
  <si>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</si>
  <si>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</si>
  <si>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</si>
  <si>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</si>
  <si>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</si>
  <si>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</si>
  <si>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</si>
  <si>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</si>
  <si>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</si>
  <si>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</si>
  <si>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</si>
  <si>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</si>
  <si>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</si>
  <si>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</si>
  <si>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</si>
  <si>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</si>
  <si>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</si>
  <si>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</si>
  <si>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</si>
  <si>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</si>
  <si>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</si>
  <si>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</si>
  <si>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</si>
  <si>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</si>
  <si>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</si>
  <si>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</si>
  <si>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</si>
  <si>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</si>
  <si>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</si>
  <si>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</si>
  <si>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</si>
  <si>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</si>
  <si>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</si>
  <si>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</si>
  <si>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</si>
  <si>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</si>
  <si>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</si>
  <si>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</si>
  <si>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</si>
  <si>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</si>
  <si>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</si>
  <si>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</si>
  <si>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</si>
  <si>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</si>
  <si>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</si>
  <si>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</si>
  <si>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</si>
  <si>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</si>
  <si>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</si>
  <si>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</si>
  <si>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</si>
  <si>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</si>
  <si>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</si>
  <si>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</si>
  <si>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</si>
  <si>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</si>
  <si>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</si>
  <si>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</si>
  <si>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</si>
  <si>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</si>
  <si>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</si>
  <si>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</si>
  <si>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</si>
  <si>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</si>
  <si>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</si>
  <si>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</si>
  <si>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</si>
  <si>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</si>
  <si>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</si>
  <si>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</si>
  <si>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</si>
  <si>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</si>
  <si>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</si>
  <si>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</si>
  <si>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</si>
  <si>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</si>
  <si>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</si>
  <si>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</si>
  <si>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</si>
  <si>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</si>
  <si>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</si>
  <si>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</si>
  <si>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</si>
  <si>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</si>
  <si>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</si>
  <si>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</si>
  <si>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</si>
  <si>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</si>
  <si>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</si>
  <si>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</si>
  <si>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</si>
  <si>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</si>
  <si>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</si>
  <si>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</si>
  <si>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</si>
  <si>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</si>
  <si>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</si>
  <si>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</si>
  <si>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</si>
  <si>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</si>
  <si>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</si>
  <si>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</si>
  <si>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</si>
  <si>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</si>
  <si>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</si>
  <si>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</si>
  <si>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</si>
  <si>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</si>
  <si>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</si>
  <si>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</si>
  <si>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</si>
  <si>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</si>
  <si>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</si>
  <si>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</si>
  <si>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</si>
  <si>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</si>
  <si>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</si>
  <si>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</si>
  <si>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</si>
  <si>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</si>
  <si>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</si>
  <si>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</si>
  <si>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</si>
  <si>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</si>
  <si>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</si>
  <si>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</si>
  <si>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</si>
  <si>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</si>
  <si>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</si>
  <si>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</si>
  <si>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</si>
  <si>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</si>
  <si>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</si>
  <si>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</si>
  <si>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</si>
  <si>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</si>
  <si>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</si>
  <si>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</si>
  <si>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</si>
  <si>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</si>
  <si>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</si>
  <si>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</si>
  <si>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</si>
  <si>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</si>
  <si>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</si>
  <si>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</si>
  <si>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</si>
  <si>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</si>
  <si>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</si>
  <si>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</si>
  <si>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</si>
  <si>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</si>
  <si>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</si>
  <si>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</si>
  <si>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</si>
  <si>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</si>
  <si>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</si>
  <si>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</si>
  <si>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</si>
  <si>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</si>
  <si>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</si>
  <si>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</si>
  <si>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</si>
  <si>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</si>
  <si>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</si>
  <si>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</si>
  <si>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</si>
  <si>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</si>
  <si>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</si>
  <si>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</si>
  <si>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</si>
  <si>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</si>
  <si>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</si>
  <si>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</si>
  <si>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</si>
  <si>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</si>
  <si>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</si>
  <si>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</si>
  <si>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</si>
  <si>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</si>
  <si>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</si>
  <si>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</si>
  <si>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</si>
  <si>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</si>
  <si>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</si>
  <si>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</si>
  <si>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</si>
  <si>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</si>
  <si>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</si>
  <si>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</si>
  <si>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</si>
  <si>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</si>
  <si>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</si>
  <si>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</si>
  <si>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</si>
  <si>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</si>
  <si>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</si>
  <si>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</si>
  <si>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</si>
  <si>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</si>
  <si>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</si>
  <si>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</si>
  <si>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</si>
  <si>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</si>
  <si>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</si>
  <si>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</si>
  <si>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</si>
  <si>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</si>
  <si>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</si>
  <si>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</si>
  <si>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</si>
  <si>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</si>
  <si>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</si>
  <si>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</si>
  <si>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</si>
  <si>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</si>
  <si>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</si>
  <si>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</si>
  <si>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</si>
  <si>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</si>
  <si>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</si>
  <si>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</si>
  <si>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</si>
  <si>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</si>
  <si>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</si>
  <si>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</si>
  <si>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</si>
  <si>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</si>
  <si>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</si>
  <si>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</si>
  <si>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</si>
  <si>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</si>
  <si>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</si>
  <si>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</si>
  <si>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</si>
  <si>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</si>
  <si>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</si>
  <si>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</si>
  <si>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</si>
  <si>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</si>
  <si>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</si>
  <si>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</si>
  <si>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</si>
  <si>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</si>
  <si>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</si>
  <si>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</si>
  <si>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</si>
  <si>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</si>
  <si>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</si>
  <si>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</si>
  <si>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</si>
  <si>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</si>
  <si>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</si>
  <si>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</si>
  <si>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</si>
  <si>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</si>
  <si>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</si>
  <si>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</si>
  <si>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</si>
  <si>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</si>
  <si>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</si>
  <si>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</si>
  <si>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</si>
  <si>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</si>
  <si>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</si>
  <si>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</si>
  <si>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</si>
  <si>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</si>
  <si>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</si>
  <si>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</si>
  <si>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</si>
  <si>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</si>
  <si>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</si>
  <si>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</si>
  <si>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</si>
  <si>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</si>
  <si>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</si>
  <si>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</si>
  <si>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</si>
  <si>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</si>
  <si>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</si>
  <si>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</si>
  <si>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</si>
  <si>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</si>
  <si>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</si>
  <si>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</si>
  <si>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</si>
  <si>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</si>
  <si>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</si>
  <si>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</si>
  <si>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</si>
  <si>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</si>
  <si>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</si>
  <si>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</si>
  <si>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</si>
  <si>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</si>
  <si>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</si>
  <si>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</si>
  <si>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</si>
  <si>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</si>
  <si>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</si>
  <si>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</si>
  <si>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</si>
  <si>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</si>
  <si>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</si>
  <si>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</si>
  <si>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</si>
  <si>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</si>
  <si>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</si>
  <si>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</si>
  <si>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</si>
  <si>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</si>
  <si>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</si>
  <si>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</si>
  <si>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</si>
  <si>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</si>
  <si>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</si>
  <si>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</si>
  <si>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</si>
  <si>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</si>
  <si>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</si>
  <si>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</si>
  <si>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</si>
  <si>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</si>
  <si>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</si>
  <si>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</si>
  <si>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</si>
  <si>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</si>
  <si>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</si>
  <si>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</si>
  <si>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</si>
  <si>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</si>
  <si>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</si>
  <si>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</si>
  <si>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</si>
  <si>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</si>
  <si>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</si>
  <si>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</si>
  <si>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</si>
  <si>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</si>
  <si>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</si>
  <si>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</si>
  <si>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</si>
  <si>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</si>
  <si>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</si>
  <si>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</si>
  <si>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</si>
  <si>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</si>
  <si>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</si>
  <si>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</si>
  <si>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</si>
  <si>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</si>
  <si>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</si>
  <si>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</si>
  <si>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</si>
  <si>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</si>
  <si>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</si>
  <si>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</si>
  <si>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</si>
  <si>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</si>
  <si>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</si>
  <si>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</si>
  <si>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</si>
  <si>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</si>
  <si>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</si>
  <si>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</si>
  <si>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</si>
  <si>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</si>
  <si>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</si>
  <si>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</si>
  <si>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</si>
  <si>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</si>
  <si>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</si>
  <si>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</si>
  <si>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</si>
  <si>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</si>
  <si>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</si>
  <si>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</si>
  <si>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</si>
  <si>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</si>
  <si>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</si>
  <si>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</si>
  <si>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</si>
  <si>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</si>
  <si>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</si>
  <si>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</si>
  <si>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</si>
  <si>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</si>
  <si>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</si>
  <si>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</si>
  <si>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</si>
  <si>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</si>
  <si>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</si>
  <si>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</si>
  <si>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</si>
  <si>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</si>
  <si>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</si>
  <si>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</si>
  <si>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</si>
  <si>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</si>
  <si>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</si>
  <si>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</si>
  <si>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</si>
  <si>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</si>
  <si>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</si>
  <si>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</si>
  <si>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</si>
  <si>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</si>
  <si>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</si>
  <si>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</si>
  <si>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</si>
  <si>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</si>
  <si>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</si>
  <si>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</si>
  <si>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</si>
  <si>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</si>
  <si>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</si>
  <si>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</si>
  <si>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</si>
  <si>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</si>
  <si>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</si>
  <si>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</si>
  <si>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</si>
  <si>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</si>
  <si>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</si>
  <si>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</si>
  <si>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</si>
  <si>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</si>
  <si>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</si>
  <si>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</si>
  <si>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</si>
  <si>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</si>
  <si>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</si>
  <si>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</si>
  <si>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</si>
  <si>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</si>
  <si>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</si>
  <si>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</si>
  <si>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</si>
  <si>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</si>
  <si>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</si>
  <si>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</si>
  <si>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</si>
  <si>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</si>
  <si>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</si>
  <si>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</si>
  <si>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</si>
  <si>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</si>
  <si>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</si>
  <si>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</si>
  <si>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</si>
  <si>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</si>
  <si>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</si>
  <si>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</si>
  <si>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</si>
  <si>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</si>
  <si>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</si>
  <si>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</si>
  <si>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</si>
  <si>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</si>
  <si>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</si>
  <si>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</si>
  <si>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</si>
  <si>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</si>
  <si>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</si>
  <si>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</si>
  <si>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</si>
  <si>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</si>
  <si>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</si>
  <si>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</si>
  <si>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</si>
  <si>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</si>
  <si>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</si>
  <si>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</si>
  <si>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</si>
  <si>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</si>
  <si>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</si>
  <si>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</si>
  <si>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</si>
  <si>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</si>
  <si>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</si>
  <si>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</si>
  <si>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</si>
  <si>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</si>
  <si>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</si>
  <si>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</si>
  <si>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</si>
  <si>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</si>
  <si>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</si>
  <si>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</si>
  <si>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</si>
  <si>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</si>
  <si>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</si>
  <si>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</si>
  <si>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</si>
  <si>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</si>
  <si>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</si>
  <si>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</si>
  <si>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</si>
  <si>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</si>
  <si>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</si>
  <si>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</si>
  <si>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</si>
  <si>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</si>
  <si>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</si>
  <si>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</si>
  <si>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</si>
  <si>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</si>
  <si>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</si>
  <si>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</si>
  <si>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</si>
  <si>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</si>
  <si>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</si>
  <si>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</si>
  <si>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</si>
  <si>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</si>
  <si>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</si>
  <si>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</si>
  <si>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</si>
  <si>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</si>
  <si>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</si>
  <si>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</si>
  <si>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</si>
  <si>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</si>
  <si>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</si>
  <si>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</si>
  <si>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</si>
  <si>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</si>
  <si>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</si>
  <si>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</si>
  <si>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</si>
  <si>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</si>
  <si>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</si>
  <si>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</si>
  <si>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</si>
  <si>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</si>
  <si>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</si>
  <si>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</si>
  <si>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</si>
  <si>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</si>
  <si>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</si>
  <si>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</si>
  <si>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</si>
  <si>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</si>
  <si>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</si>
  <si>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</si>
  <si>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</si>
  <si>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</si>
  <si>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</si>
  <si>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</si>
  <si>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</si>
  <si>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</si>
  <si>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</si>
  <si>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</si>
  <si>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</si>
  <si>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</si>
  <si>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</si>
  <si>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</si>
  <si>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</si>
  <si>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</si>
  <si>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</si>
  <si>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</si>
  <si>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</si>
  <si>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</si>
  <si>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</si>
  <si>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</si>
  <si>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</si>
  <si>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</si>
  <si>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</si>
  <si>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</si>
  <si>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</si>
  <si>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</si>
  <si>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</si>
  <si>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</si>
  <si>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</si>
  <si>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</si>
  <si>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</si>
  <si>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</si>
  <si>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</si>
  <si>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</si>
  <si>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</si>
  <si>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</si>
  <si>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</si>
  <si>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</si>
  <si>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</si>
  <si>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</si>
  <si>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</si>
  <si>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</si>
  <si>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</si>
  <si>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</si>
  <si>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</si>
  <si>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</si>
  <si>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</si>
  <si>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</si>
  <si>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</si>
  <si>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</si>
  <si>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</si>
  <si>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</si>
  <si>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</si>
  <si>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</si>
  <si>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</si>
  <si>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</si>
  <si>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</si>
  <si>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</si>
  <si>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</si>
  <si>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</si>
  <si>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</si>
  <si>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</si>
  <si>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</si>
  <si>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</si>
  <si>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</si>
  <si>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</si>
  <si>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</si>
  <si>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</si>
  <si>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</si>
  <si>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</si>
  <si>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</si>
  <si>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</si>
  <si>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</si>
  <si>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</si>
  <si>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</si>
  <si>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</si>
  <si>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</si>
  <si>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</si>
  <si>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</si>
  <si>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</si>
  <si>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</si>
  <si>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</si>
  <si>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</si>
  <si>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</si>
  <si>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</si>
  <si>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</si>
  <si>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</si>
  <si>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</si>
  <si>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</si>
  <si>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</si>
  <si>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</si>
  <si>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</si>
  <si>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</si>
  <si>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</si>
  <si>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</si>
  <si>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</si>
  <si>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</si>
  <si>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</si>
  <si>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</si>
  <si>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</si>
  <si>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</si>
  <si>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</si>
  <si>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</si>
  <si>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</si>
  <si>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</si>
  <si>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</si>
  <si>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</si>
  <si>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</si>
  <si>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</si>
  <si>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</si>
  <si>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</si>
  <si>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</si>
  <si>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</si>
  <si>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</si>
  <si>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</si>
  <si>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</si>
  <si>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</si>
  <si>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</si>
  <si>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</si>
  <si>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</si>
  <si>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</si>
  <si>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</si>
  <si>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</si>
  <si>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</si>
  <si>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</si>
  <si>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</si>
  <si>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</si>
  <si>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</si>
  <si>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</si>
  <si>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</si>
  <si>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</si>
  <si>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</si>
  <si>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</si>
  <si>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</si>
  <si>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</si>
  <si>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</si>
  <si>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</si>
  <si>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</si>
  <si>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</si>
  <si>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</si>
  <si>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</si>
  <si>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</si>
  <si>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</si>
  <si>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</si>
  <si>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</si>
  <si>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</si>
  <si>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</si>
  <si>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</si>
  <si>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</si>
  <si>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</si>
  <si>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</si>
  <si>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</si>
  <si>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</si>
  <si>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</si>
  <si>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</si>
  <si>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</si>
  <si>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</si>
  <si>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</si>
  <si>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</si>
  <si>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</si>
  <si>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</si>
  <si>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</si>
  <si>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</si>
  <si>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</si>
  <si>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</si>
  <si>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</si>
  <si>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</si>
  <si>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</si>
  <si>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</si>
  <si>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</si>
  <si>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</si>
  <si>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</si>
  <si>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</si>
  <si>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</si>
  <si>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</si>
  <si>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</si>
  <si>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</si>
  <si>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</si>
  <si>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</si>
  <si>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</si>
  <si>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</si>
  <si>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</si>
  <si>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</si>
  <si>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</si>
  <si>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</si>
  <si>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</si>
  <si>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</si>
  <si>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</si>
  <si>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</si>
  <si>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</si>
  <si>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</si>
  <si>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</si>
  <si>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</si>
  <si>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</si>
  <si>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</si>
  <si>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</si>
  <si>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</si>
  <si>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</si>
  <si>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</si>
  <si>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</si>
  <si>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</si>
  <si>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</si>
  <si>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</si>
  <si>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</si>
  <si>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</si>
  <si>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</si>
  <si>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</si>
  <si>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</si>
  <si>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</si>
  <si>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</si>
  <si>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</si>
  <si>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</si>
  <si>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</si>
  <si>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</si>
  <si>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</si>
  <si>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</si>
  <si>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</si>
  <si>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</si>
  <si>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</si>
  <si>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</si>
  <si>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</si>
  <si>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</si>
  <si>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</si>
  <si>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</si>
  <si>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</si>
  <si>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</si>
  <si>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</si>
  <si>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</si>
  <si>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</si>
  <si>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</si>
  <si>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</si>
  <si>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</si>
  <si>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</si>
  <si>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</si>
  <si>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</si>
  <si>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</si>
  <si>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</si>
  <si>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</si>
  <si>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</si>
  <si>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</si>
  <si>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</si>
  <si>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</si>
  <si>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</si>
  <si>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</si>
  <si>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</si>
  <si>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</si>
  <si>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</si>
  <si>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</si>
  <si>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</si>
  <si>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</si>
  <si>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</si>
  <si>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</si>
  <si>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</si>
  <si>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</si>
  <si>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</si>
  <si>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</si>
  <si>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</si>
  <si>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</si>
  <si>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</si>
  <si>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</si>
  <si>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</si>
  <si>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</si>
  <si>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</si>
  <si>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</si>
  <si>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</si>
  <si>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</si>
  <si>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</si>
  <si>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</si>
  <si>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</si>
  <si>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</si>
  <si>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</si>
  <si>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</si>
  <si>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</si>
  <si>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</si>
  <si>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</si>
  <si>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</si>
  <si>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</si>
  <si>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</si>
  <si>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</si>
  <si>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</si>
  <si>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</si>
  <si>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</si>
  <si>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</si>
  <si>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</si>
  <si>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</si>
  <si>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</si>
  <si>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</si>
  <si>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</si>
  <si>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</si>
  <si>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</si>
  <si>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</si>
  <si>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</si>
  <si>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</si>
  <si>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</si>
  <si>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</si>
  <si>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</si>
  <si>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</si>
  <si>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</si>
  <si>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</si>
  <si>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</si>
  <si>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</si>
  <si>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</si>
  <si>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</si>
  <si>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</si>
  <si>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</si>
  <si>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</si>
  <si>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</si>
  <si>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</si>
  <si>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</si>
  <si>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</si>
  <si>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</si>
  <si>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</si>
  <si>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</si>
  <si>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</si>
  <si>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</si>
  <si>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</si>
  <si>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</si>
  <si>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</si>
  <si>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</si>
  <si>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</si>
  <si>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</si>
  <si>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</si>
  <si>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</si>
  <si>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</si>
  <si>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</si>
  <si>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</si>
  <si>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</si>
  <si>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</si>
  <si>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</si>
  <si>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</si>
  <si>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</si>
  <si>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</si>
  <si>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</si>
  <si>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</si>
  <si>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</si>
  <si>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</si>
  <si>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</si>
  <si>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</si>
  <si>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</si>
  <si>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</si>
  <si>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</si>
  <si>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</si>
  <si>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</si>
  <si>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</si>
  <si>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</si>
  <si>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</si>
  <si>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</si>
  <si>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</si>
  <si>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</si>
  <si>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</si>
  <si>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</si>
  <si>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</si>
  <si>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</si>
  <si>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</si>
  <si>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</si>
  <si>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</si>
  <si>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</si>
  <si>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</si>
  <si>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</si>
  <si>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</si>
  <si>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</si>
  <si>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</si>
  <si>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</si>
  <si>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</si>
  <si>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</si>
  <si>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</si>
  <si>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</si>
  <si>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</si>
  <si>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</si>
  <si>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</si>
  <si>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</si>
  <si>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</si>
  <si>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</si>
  <si>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</si>
  <si>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</si>
  <si>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</si>
  <si>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</si>
  <si>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</si>
  <si>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</si>
  <si>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</si>
  <si>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</si>
  <si>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</si>
  <si>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</si>
  <si>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</si>
  <si>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</si>
  <si>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</si>
  <si>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</si>
  <si>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</si>
  <si>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</si>
  <si>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</si>
  <si>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</si>
  <si>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</si>
  <si>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</si>
  <si>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</si>
  <si>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</si>
  <si>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</si>
  <si>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</si>
  <si>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</si>
  <si>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</si>
  <si>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</si>
  <si>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</si>
  <si>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</si>
  <si>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</si>
  <si>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</si>
  <si>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</si>
  <si>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</si>
  <si>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</si>
  <si>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</si>
  <si>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</si>
  <si>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</si>
  <si>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</si>
  <si>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</si>
  <si>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</si>
  <si>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</si>
  <si>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</si>
  <si>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</si>
  <si>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</si>
  <si>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</si>
  <si>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</si>
  <si>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</si>
  <si>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</si>
  <si>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</si>
  <si>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</si>
  <si>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</si>
  <si>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</si>
  <si>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</si>
  <si>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</si>
  <si>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</si>
  <si>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</si>
  <si>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</si>
  <si>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</si>
  <si>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</si>
  <si>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</si>
  <si>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</si>
  <si>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</si>
  <si>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</si>
  <si>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</si>
  <si>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</si>
  <si>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</si>
  <si>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</si>
  <si>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</si>
  <si>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</si>
  <si>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</si>
  <si>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</si>
  <si>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</si>
  <si>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</si>
  <si>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</si>
  <si>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</si>
  <si>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</si>
  <si>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</si>
  <si>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</si>
  <si>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</si>
  <si>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</si>
  <si>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</si>
  <si>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</si>
  <si>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</si>
  <si>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</si>
  <si>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</si>
  <si>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</si>
  <si>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</si>
  <si>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</si>
  <si>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</si>
  <si>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</si>
  <si>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</si>
  <si>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</si>
  <si>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</si>
  <si>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</si>
  <si>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</si>
  <si>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</si>
  <si>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</si>
  <si>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</si>
  <si>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</si>
  <si>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</si>
  <si>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</si>
  <si>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</si>
  <si>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</si>
  <si>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</si>
  <si>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</si>
  <si>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</si>
  <si>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</si>
  <si>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</si>
  <si>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</si>
  <si>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</si>
  <si>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</si>
  <si>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</si>
  <si>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</si>
  <si>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</si>
  <si>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</si>
  <si>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</si>
  <si>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</si>
  <si>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</si>
  <si>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</si>
  <si>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</si>
  <si>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</si>
  <si>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</si>
  <si>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</si>
  <si>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</si>
  <si>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</si>
  <si>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</si>
  <si>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</si>
  <si>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</si>
  <si>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</si>
  <si>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</si>
  <si>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</si>
  <si>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</si>
  <si>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</si>
  <si>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</si>
  <si>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</si>
  <si>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</si>
  <si>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</si>
  <si>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</si>
  <si>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</si>
  <si>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</si>
  <si>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</si>
  <si>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</si>
  <si>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</si>
  <si>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</si>
  <si>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</si>
  <si>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</si>
  <si>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</si>
  <si>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</si>
  <si>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</si>
  <si>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</si>
  <si>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</si>
  <si>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</si>
  <si>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</si>
  <si>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</si>
  <si>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</si>
  <si>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</si>
  <si>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</si>
  <si>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</si>
  <si>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</si>
  <si>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</si>
  <si>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</si>
  <si>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</si>
  <si>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</si>
  <si>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</si>
  <si>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</si>
  <si>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</si>
  <si>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</si>
  <si>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</si>
  <si>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</si>
  <si>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</si>
  <si>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</si>
  <si>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</si>
  <si>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</si>
  <si>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</si>
  <si>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</si>
  <si>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</si>
  <si>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</si>
  <si>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</si>
  <si>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</si>
  <si>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</si>
  <si>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</si>
  <si>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</si>
  <si>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</si>
  <si>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</si>
  <si>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</si>
  <si>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</si>
  <si>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</si>
  <si>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</si>
  <si>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</si>
  <si>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</si>
  <si>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</si>
  <si>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</si>
  <si>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</si>
  <si>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</si>
  <si>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</si>
  <si>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</si>
  <si>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</si>
  <si>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</si>
  <si>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</si>
  <si>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</si>
  <si>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</si>
  <si>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</si>
  <si>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</si>
  <si>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</si>
  <si>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</si>
  <si>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</si>
  <si>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</si>
  <si>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</si>
  <si>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</si>
  <si>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</si>
  <si>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</si>
  <si>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</si>
  <si>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</si>
  <si>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</si>
  <si>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</si>
  <si>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</si>
  <si>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</si>
  <si>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</si>
  <si>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</si>
  <si>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</si>
  <si>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</si>
  <si>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</si>
  <si>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</si>
  <si>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</si>
  <si>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</si>
  <si>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</si>
  <si>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</si>
  <si>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</si>
  <si>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</si>
  <si>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</si>
  <si>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</si>
  <si>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</si>
  <si>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</si>
  <si>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</si>
  <si>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</si>
  <si>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</si>
  <si>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</si>
  <si>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</si>
  <si>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</si>
  <si>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</si>
  <si>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</si>
  <si>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</si>
  <si>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</si>
  <si>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</si>
  <si>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</si>
  <si>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</si>
  <si>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</si>
  <si>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</si>
  <si>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</si>
  <si>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</si>
  <si>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</si>
  <si>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</si>
  <si>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</si>
  <si>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</si>
  <si>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</si>
  <si>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</si>
  <si>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</si>
  <si>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</si>
  <si>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</si>
  <si>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</si>
  <si>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</si>
  <si>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</si>
  <si>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</si>
  <si>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</si>
  <si>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</si>
  <si>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</si>
  <si>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</si>
  <si>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</si>
  <si>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</si>
  <si>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</si>
  <si>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</si>
  <si>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</si>
  <si>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</si>
  <si>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</si>
  <si>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</si>
  <si>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</si>
  <si>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</si>
  <si>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</si>
  <si>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</si>
  <si>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</si>
  <si>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</si>
  <si>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</si>
  <si>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</si>
  <si>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</si>
  <si>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</si>
  <si>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</si>
  <si>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</si>
  <si>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</si>
  <si>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</si>
  <si>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</si>
  <si>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</si>
  <si>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</si>
  <si>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</si>
  <si>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</si>
  <si>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</si>
  <si>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</si>
  <si>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</si>
  <si>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</si>
  <si>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</si>
  <si>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</si>
  <si>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</si>
  <si>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</si>
  <si>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</si>
  <si>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</si>
  <si>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</si>
  <si>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</si>
  <si>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</si>
  <si>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</si>
  <si>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</si>
  <si>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</si>
  <si>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</si>
  <si>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</si>
  <si>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</si>
  <si>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</si>
  <si>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</si>
  <si>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</si>
  <si>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</si>
  <si>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</si>
  <si>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</si>
  <si>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</si>
  <si>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</si>
  <si>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</si>
  <si>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</si>
  <si>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</si>
  <si>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</si>
  <si>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</si>
  <si>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</si>
  <si>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</si>
  <si>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</si>
  <si>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</si>
  <si>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</si>
  <si>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</si>
  <si>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</si>
  <si>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</si>
  <si>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</si>
  <si>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</si>
  <si>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</si>
  <si>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</si>
  <si>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</si>
  <si>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</si>
  <si>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</si>
  <si>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</si>
  <si>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</si>
  <si>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</si>
  <si>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</si>
  <si>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</si>
  <si>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</si>
  <si>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</si>
  <si>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</si>
  <si>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</si>
  <si>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</si>
  <si>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</si>
  <si>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</si>
  <si>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</si>
  <si>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</si>
  <si>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</si>
  <si>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</si>
  <si>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</si>
  <si>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</si>
  <si>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</si>
  <si>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</si>
  <si>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</si>
  <si>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</si>
  <si>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</si>
  <si>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</si>
  <si>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</si>
  <si>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</si>
  <si>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</si>
  <si>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</si>
  <si>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</si>
  <si>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</si>
  <si>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</si>
  <si>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</si>
  <si>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</si>
  <si>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</si>
  <si>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</si>
  <si>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</si>
  <si>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</si>
  <si>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</si>
  <si>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</si>
  <si>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</si>
  <si>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</si>
  <si>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</si>
  <si>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</si>
  <si>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</si>
  <si>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</si>
  <si>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</si>
  <si>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</si>
  <si>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</si>
  <si>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</si>
  <si>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</si>
  <si>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</si>
  <si>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</si>
  <si>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</si>
  <si>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</si>
  <si>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</si>
  <si>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</si>
  <si>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</si>
  <si>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</si>
  <si>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</si>
  <si>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</si>
  <si>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</si>
  <si>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</si>
  <si>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</si>
  <si>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</si>
  <si>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</si>
  <si>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</si>
  <si>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</si>
  <si>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</si>
  <si>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</si>
  <si>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</si>
  <si>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</si>
  <si>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</si>
  <si>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</si>
  <si>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</si>
  <si>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</si>
  <si>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</si>
  <si>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</si>
  <si>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</si>
  <si>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</si>
  <si>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</si>
  <si>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</si>
  <si>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</si>
  <si>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</si>
  <si>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</si>
  <si>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</si>
  <si>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</si>
  <si>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</si>
  <si>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</si>
  <si>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</si>
  <si>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</si>
  <si>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</si>
  <si>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</si>
  <si>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</si>
  <si>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</si>
  <si>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</si>
  <si>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</si>
  <si>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</si>
  <si>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</si>
  <si>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</si>
  <si>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</si>
  <si>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</si>
  <si>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</si>
  <si>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</si>
  <si>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</si>
  <si>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</si>
  <si>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</si>
  <si>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</si>
  <si>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</si>
  <si>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</si>
  <si>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</si>
  <si>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</si>
  <si>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</si>
  <si>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</si>
  <si>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</si>
  <si>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</si>
  <si>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</si>
  <si>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</si>
  <si>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</si>
  <si>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</si>
  <si>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</si>
  <si>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</si>
  <si>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</si>
  <si>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</si>
  <si>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</si>
  <si>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</si>
  <si>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</si>
  <si>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</si>
  <si>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</si>
  <si>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</si>
  <si>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</si>
  <si>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</si>
  <si>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</si>
  <si>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</si>
  <si>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</si>
  <si>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</si>
  <si>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</si>
  <si>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</si>
  <si>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</si>
  <si>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</si>
  <si>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</si>
  <si>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</si>
  <si>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</si>
  <si>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</si>
  <si>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</si>
  <si>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</si>
  <si>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</si>
  <si>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</si>
  <si>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</si>
  <si>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</si>
  <si>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</si>
  <si>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</si>
  <si>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</si>
  <si>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</si>
  <si>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</si>
  <si>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</si>
  <si>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</si>
  <si>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</si>
  <si>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</si>
  <si>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</si>
  <si>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</si>
  <si>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</si>
  <si>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</si>
  <si>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</si>
  <si>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</si>
  <si>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</si>
  <si>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</si>
  <si>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</si>
  <si>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</si>
  <si>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</si>
  <si>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</si>
  <si>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</si>
  <si>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</si>
  <si>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</si>
  <si>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</si>
  <si>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</si>
  <si>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</si>
  <si>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</si>
  <si>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</si>
  <si>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</si>
  <si>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</si>
  <si>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</si>
  <si>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</si>
  <si>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</si>
  <si>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</si>
  <si>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</si>
  <si>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</si>
  <si>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</si>
  <si>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</si>
  <si>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</si>
  <si>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</si>
  <si>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</si>
  <si>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</si>
  <si>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</si>
  <si>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</si>
  <si>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</si>
  <si>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</si>
  <si>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</si>
  <si>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</si>
  <si>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</si>
  <si>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</si>
  <si>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</si>
  <si>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</si>
  <si>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</si>
  <si>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</si>
  <si>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</si>
  <si>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</si>
  <si>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</si>
  <si>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</si>
  <si>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</si>
  <si>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</si>
  <si>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</si>
  <si>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</si>
  <si>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</si>
  <si>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</si>
  <si>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</si>
  <si>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</si>
  <si>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</si>
  <si>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</si>
  <si>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</si>
  <si>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</si>
  <si>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</si>
  <si>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</si>
  <si>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</si>
  <si>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</si>
  <si>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</si>
  <si>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</si>
  <si>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</si>
  <si>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</si>
  <si>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</si>
  <si>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</si>
  <si>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</si>
  <si>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</si>
  <si>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</si>
  <si>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</si>
  <si>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</si>
  <si>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</si>
  <si>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</si>
  <si>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</si>
  <si>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</si>
  <si>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</si>
  <si>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</si>
  <si>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</si>
  <si>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</si>
  <si>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</si>
  <si>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</si>
  <si>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</si>
  <si>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</si>
  <si>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</si>
  <si>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</si>
  <si>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</si>
  <si>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</si>
  <si>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</si>
  <si>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</si>
  <si>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</si>
  <si>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</si>
  <si>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</si>
  <si>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</si>
  <si>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</si>
  <si>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</si>
  <si>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</si>
  <si>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</si>
  <si>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</si>
  <si>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</si>
  <si>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</si>
  <si>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</si>
  <si>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</si>
  <si>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</si>
  <si>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</si>
  <si>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</si>
  <si>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</si>
  <si>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</si>
  <si>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</si>
  <si>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</si>
  <si>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</si>
  <si>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</si>
  <si>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</si>
  <si>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</si>
  <si>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</si>
  <si>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</si>
  <si>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</si>
  <si>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</si>
  <si>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</si>
  <si>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</si>
  <si>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</si>
  <si>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</si>
  <si>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</si>
  <si>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</si>
  <si>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</si>
  <si>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</si>
  <si>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</si>
  <si>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</si>
  <si>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</si>
  <si>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</si>
  <si>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</si>
  <si>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</si>
  <si>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</si>
  <si>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</si>
  <si>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</si>
  <si>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</si>
  <si>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</si>
  <si>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</si>
  <si>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</si>
  <si>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</si>
  <si>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</si>
  <si>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</si>
  <si>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</si>
  <si>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</si>
  <si>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</si>
  <si>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</si>
  <si>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</si>
  <si>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</si>
  <si>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</si>
  <si>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</si>
  <si>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</si>
  <si>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</si>
  <si>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</si>
  <si>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</si>
  <si>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</si>
  <si>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</si>
  <si>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</si>
  <si>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</si>
  <si>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</si>
  <si>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</si>
  <si>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</si>
  <si>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</si>
  <si>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</si>
  <si>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</si>
  <si>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</si>
  <si>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</si>
  <si>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</si>
  <si>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</si>
  <si>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</si>
  <si>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</si>
  <si>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</si>
  <si>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</si>
  <si>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</si>
  <si>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</si>
  <si>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</si>
  <si>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</si>
  <si>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</si>
  <si>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</si>
  <si>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</si>
  <si>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</si>
  <si>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</si>
  <si>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</si>
  <si>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</si>
  <si>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</si>
  <si>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</si>
  <si>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</si>
  <si>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</si>
  <si>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</si>
  <si>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</si>
  <si>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</si>
  <si>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</si>
  <si>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</si>
  <si>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</si>
  <si>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</si>
  <si>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</si>
  <si>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</si>
  <si>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</si>
  <si>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</si>
  <si>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</si>
  <si>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</si>
  <si>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</si>
  <si>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</si>
  <si>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</si>
  <si>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</si>
  <si>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</si>
  <si>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</si>
  <si>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</si>
  <si>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</si>
  <si>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</si>
  <si>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</si>
  <si>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</si>
  <si>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</si>
  <si>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</si>
  <si>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</si>
  <si>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</si>
  <si>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</si>
  <si>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</si>
  <si>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</si>
  <si>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</si>
  <si>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</si>
  <si>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</si>
  <si>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</si>
  <si>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</si>
  <si>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</si>
  <si>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</si>
  <si>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</si>
  <si>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</si>
  <si>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</si>
  <si>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</si>
  <si>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</si>
  <si>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</si>
  <si>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</si>
  <si>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</si>
  <si>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</si>
  <si>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</si>
  <si>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</si>
  <si>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</si>
  <si>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</si>
  <si>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</si>
  <si>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</si>
  <si>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</si>
  <si>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</si>
  <si>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</si>
  <si>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</si>
  <si>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</si>
  <si>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</si>
  <si>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</si>
  <si>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</si>
  <si>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</si>
  <si>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</si>
  <si>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</si>
  <si>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</si>
  <si>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</si>
  <si>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</si>
  <si>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</si>
  <si>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</si>
  <si>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</si>
  <si>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</si>
  <si>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</si>
  <si>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</si>
  <si>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</si>
  <si>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</si>
  <si>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</si>
  <si>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</si>
  <si>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</si>
  <si>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</si>
  <si>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</si>
  <si>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</si>
  <si>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</si>
  <si>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</si>
  <si>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</si>
  <si>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</si>
  <si>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</si>
  <si>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</si>
  <si>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</si>
  <si>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</si>
  <si>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</si>
  <si>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</si>
  <si>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</si>
  <si>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</si>
  <si>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</si>
  <si>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</si>
  <si>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</si>
  <si>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</si>
  <si>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</si>
  <si>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</si>
  <si>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</si>
  <si>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</si>
  <si>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</si>
  <si>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</si>
  <si>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</si>
  <si>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</si>
  <si>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</si>
  <si>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</si>
  <si>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</si>
  <si>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</si>
  <si>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</si>
  <si>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</si>
  <si>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</si>
  <si>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</si>
  <si>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</si>
  <si>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</si>
  <si>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</si>
  <si>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</si>
  <si>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</si>
  <si>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</si>
  <si>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</si>
  <si>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</si>
  <si>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</si>
  <si>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</si>
  <si>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</si>
  <si>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</si>
  <si>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</si>
  <si>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</si>
  <si>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</si>
  <si>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</si>
  <si>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</si>
  <si>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</si>
  <si>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</si>
  <si>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</si>
  <si>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</si>
  <si>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</si>
  <si>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</si>
  <si>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</si>
  <si>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</si>
  <si>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</si>
  <si>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</si>
  <si>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</si>
  <si>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</si>
  <si>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</si>
  <si>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</si>
  <si>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</si>
  <si>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</si>
  <si>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</si>
  <si>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</si>
  <si>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</si>
  <si>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</si>
  <si>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</si>
  <si>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</si>
  <si>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</si>
  <si>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</si>
  <si>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</si>
  <si>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</si>
  <si>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</si>
  <si>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</si>
  <si>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</si>
  <si>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</si>
  <si>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</si>
  <si>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</si>
  <si>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</si>
  <si>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</si>
  <si>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</si>
  <si>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</si>
  <si>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</si>
  <si>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</si>
  <si>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</si>
  <si>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</si>
  <si>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</si>
  <si>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</si>
  <si>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</si>
  <si>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</si>
  <si>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</si>
  <si>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</si>
  <si>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</si>
  <si>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</si>
  <si>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</si>
  <si>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</si>
  <si>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</si>
  <si>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</si>
  <si>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</si>
  <si>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</si>
  <si>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</si>
  <si>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</si>
  <si>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</si>
  <si>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</si>
  <si>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</si>
  <si>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</si>
  <si>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</si>
  <si>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</si>
  <si>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</si>
  <si>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</si>
  <si>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</si>
  <si>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</si>
  <si>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</si>
  <si>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</si>
  <si>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</si>
  <si>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</si>
  <si>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</si>
  <si>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</si>
  <si>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</si>
  <si>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</si>
  <si>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</si>
  <si>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</si>
  <si>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</si>
  <si>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</si>
  <si>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</si>
  <si>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</si>
  <si>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</si>
  <si>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</si>
  <si>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</si>
  <si>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</si>
  <si>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</si>
  <si>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</si>
  <si>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</si>
  <si>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</si>
  <si>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</si>
  <si>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</si>
  <si>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</si>
  <si>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</si>
  <si>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</si>
  <si>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</si>
  <si>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</si>
  <si>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</si>
  <si>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</si>
  <si>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</si>
  <si>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</si>
  <si>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</si>
  <si>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</si>
  <si>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</si>
  <si>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</si>
  <si>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</si>
  <si>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</si>
  <si>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</si>
  <si>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</si>
  <si>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</si>
  <si>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</si>
  <si>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</si>
  <si>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</si>
  <si>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</si>
  <si>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</si>
  <si>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</si>
  <si>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</si>
  <si>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</si>
  <si>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</si>
  <si>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</si>
  <si>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</si>
  <si>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</si>
  <si>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</si>
  <si>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</si>
  <si>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</si>
  <si>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</si>
  <si>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</si>
  <si>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</si>
  <si>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</si>
  <si>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</si>
  <si>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</si>
  <si>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</si>
  <si>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</si>
  <si>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</si>
  <si>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</si>
  <si>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</si>
  <si>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</si>
  <si>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</si>
  <si>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</si>
  <si>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</si>
  <si>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</si>
  <si>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</si>
  <si>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</si>
  <si>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</si>
  <si>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</si>
  <si>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</si>
  <si>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</si>
  <si>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</si>
  <si>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</si>
  <si>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</si>
  <si>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</si>
  <si>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</si>
  <si>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</si>
  <si>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</si>
  <si>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</si>
  <si>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</si>
  <si>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</si>
  <si>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</si>
  <si>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</si>
  <si>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</si>
  <si>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</si>
  <si>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</si>
  <si>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</si>
  <si>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</si>
  <si>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</si>
  <si>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</si>
  <si>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</si>
  <si>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</si>
  <si>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</si>
  <si>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</si>
  <si>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</si>
  <si>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</si>
  <si>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</si>
  <si>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</si>
  <si>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</si>
  <si>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</si>
  <si>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</si>
  <si>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</si>
  <si>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</si>
  <si>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</si>
  <si>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</si>
  <si>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</si>
  <si>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</si>
  <si>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</si>
  <si>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</si>
  <si>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</si>
  <si>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</si>
  <si>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</si>
  <si>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</si>
  <si>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</si>
  <si>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</si>
  <si>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</si>
  <si>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</si>
  <si>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</si>
  <si>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</si>
  <si>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</si>
  <si>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</si>
  <si>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</si>
  <si>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</si>
  <si>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</si>
  <si>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</si>
  <si>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</si>
  <si>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</si>
  <si>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</si>
  <si>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</si>
  <si>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</si>
  <si>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</si>
  <si>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</si>
  <si>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</si>
  <si>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</si>
  <si>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</si>
  <si>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</si>
  <si>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</si>
  <si>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</si>
  <si>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</si>
  <si>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</si>
  <si>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</si>
  <si>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</si>
  <si>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</si>
  <si>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</si>
  <si>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</si>
  <si>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</si>
  <si>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</si>
  <si>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</si>
  <si>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</si>
  <si>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</si>
  <si>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</si>
  <si>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</si>
  <si>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</si>
  <si>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</si>
  <si>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</si>
  <si>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</si>
  <si>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</si>
  <si>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</si>
  <si>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</si>
  <si>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</si>
  <si>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</si>
  <si>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</si>
  <si>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</si>
  <si>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</si>
  <si>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</si>
  <si>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</si>
  <si>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</si>
  <si>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</si>
  <si>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</si>
  <si>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</si>
  <si>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</si>
  <si>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</si>
  <si>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</si>
  <si>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</si>
  <si>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</si>
  <si>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</si>
  <si>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</si>
  <si>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</si>
  <si>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</si>
  <si>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</si>
  <si>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</si>
  <si>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</si>
  <si>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</si>
  <si>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</si>
  <si>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</si>
  <si>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</si>
  <si>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</si>
  <si>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</si>
  <si>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</si>
  <si>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</si>
  <si>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</si>
  <si>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</si>
  <si>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</si>
  <si>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</si>
  <si>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</si>
  <si>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</si>
  <si>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</si>
  <si>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</si>
  <si>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</si>
  <si>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</si>
  <si>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</si>
  <si>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</si>
  <si>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</si>
  <si>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</si>
  <si>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</si>
  <si>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</si>
  <si>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</si>
  <si>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</si>
  <si>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</si>
  <si>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</si>
  <si>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</si>
  <si>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</si>
  <si>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</si>
  <si>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</si>
  <si>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</si>
  <si>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</si>
  <si>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</si>
  <si>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</si>
  <si>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</si>
  <si>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</si>
  <si>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</si>
  <si>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</si>
  <si>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</si>
  <si>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</si>
  <si>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</si>
  <si>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</si>
  <si>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</si>
  <si>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</si>
  <si>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</si>
  <si>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</si>
  <si>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</si>
  <si>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</si>
  <si>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</si>
  <si>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</si>
  <si>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</si>
  <si>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</si>
  <si>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</si>
  <si>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</si>
  <si>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</si>
  <si>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</si>
  <si>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</si>
  <si>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</si>
  <si>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</si>
  <si>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</si>
  <si>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</si>
  <si>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</si>
  <si>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</si>
  <si>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</si>
  <si>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</si>
  <si>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</si>
  <si>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</si>
  <si>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</si>
  <si>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</si>
  <si>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</si>
  <si>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</si>
  <si>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</si>
  <si>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</si>
  <si>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</si>
  <si>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</si>
  <si>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</si>
  <si>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</si>
  <si>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</si>
  <si>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</si>
  <si>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</si>
  <si>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</si>
  <si>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</si>
  <si>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</si>
  <si>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</si>
  <si>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</si>
  <si>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</si>
  <si>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</si>
  <si>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</si>
  <si>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</si>
  <si>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</si>
  <si>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</si>
  <si>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</si>
  <si>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</si>
  <si>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</si>
  <si>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</si>
  <si>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</si>
  <si>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</si>
  <si>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</si>
  <si>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</si>
  <si>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</si>
  <si>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</si>
  <si>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</si>
  <si>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</si>
  <si>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</si>
  <si>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</si>
  <si>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</si>
  <si>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</si>
  <si>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</si>
  <si>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</si>
  <si>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</si>
  <si>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</si>
  <si>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</si>
  <si>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</si>
  <si>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</si>
  <si>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</si>
  <si>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</si>
  <si>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</si>
  <si>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</si>
  <si>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</si>
  <si>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</si>
  <si>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</si>
  <si>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</si>
  <si>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</si>
  <si>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</si>
  <si>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</si>
  <si>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</si>
  <si>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</si>
  <si>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</si>
  <si>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</si>
  <si>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</si>
  <si>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</si>
  <si>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</si>
  <si>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</si>
  <si>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</si>
  <si>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</si>
  <si>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</si>
  <si>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</si>
  <si>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</si>
  <si>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</si>
  <si>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</si>
  <si>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</si>
  <si>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</si>
  <si>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</si>
  <si>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</si>
  <si>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</si>
  <si>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</si>
  <si>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</si>
  <si>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</si>
  <si>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</si>
  <si>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</si>
  <si>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</si>
  <si>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</si>
  <si>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</si>
  <si>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</si>
  <si>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</si>
  <si>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</si>
  <si>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</si>
  <si>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</si>
  <si>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</si>
  <si>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</si>
  <si>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</si>
  <si>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</si>
  <si>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</si>
  <si>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</si>
  <si>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</si>
  <si>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</si>
  <si>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</si>
  <si>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</si>
  <si>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</si>
  <si>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</si>
  <si>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</si>
  <si>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</si>
  <si>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</si>
  <si>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</si>
  <si>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</si>
  <si>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</si>
  <si>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</si>
  <si>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</si>
  <si>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</si>
  <si>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</si>
  <si>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</si>
  <si>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</si>
  <si>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</si>
  <si>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</si>
  <si>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</si>
  <si>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</si>
  <si>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</si>
  <si>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</si>
  <si>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</si>
  <si>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</si>
  <si>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</si>
  <si>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</si>
  <si>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</si>
  <si>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</si>
  <si>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</si>
  <si>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</si>
  <si>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</si>
  <si>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</si>
  <si>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</si>
  <si>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</si>
  <si>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</si>
  <si>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</si>
  <si>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</si>
  <si>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</si>
  <si>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</si>
  <si>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</si>
  <si>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</si>
  <si>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</si>
  <si>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</si>
  <si>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</si>
  <si>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</si>
  <si>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</si>
  <si>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</si>
  <si>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</si>
  <si>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</si>
  <si>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</si>
  <si>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</si>
  <si>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</si>
  <si>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</si>
  <si>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</si>
  <si>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</si>
  <si>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</si>
  <si>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</si>
  <si>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</si>
  <si>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</si>
  <si>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</si>
  <si>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</si>
  <si>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</si>
  <si>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</si>
  <si>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</si>
  <si>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</si>
  <si>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</si>
  <si>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</si>
  <si>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</si>
  <si>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</si>
  <si>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</si>
  <si>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</si>
  <si>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</si>
  <si>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</si>
  <si>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</si>
  <si>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</si>
  <si>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</si>
  <si>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</si>
  <si>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</si>
  <si>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</si>
  <si>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</si>
  <si>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</si>
  <si>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</si>
  <si>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</si>
  <si>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</si>
  <si>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</si>
  <si>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</si>
  <si>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</si>
  <si>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</si>
  <si>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</si>
  <si>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</si>
  <si>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</si>
  <si>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</si>
  <si>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</si>
  <si>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</si>
  <si>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</si>
  <si>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</si>
  <si>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</si>
  <si>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</si>
  <si>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</si>
  <si>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</si>
  <si>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</si>
  <si>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</si>
  <si>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</si>
  <si>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</si>
  <si>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</si>
  <si>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</si>
  <si>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</si>
  <si>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</si>
  <si>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</si>
  <si>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</si>
  <si>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</si>
  <si>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</si>
  <si>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</si>
  <si>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</si>
  <si>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</si>
  <si>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</si>
  <si>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</si>
  <si>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</si>
  <si>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</si>
  <si>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</si>
  <si>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</si>
  <si>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</si>
  <si>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</si>
  <si>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</si>
  <si>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</si>
  <si>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</si>
  <si>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</si>
  <si>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</si>
  <si>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</si>
  <si>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</si>
  <si>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</si>
  <si>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</si>
  <si>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</si>
  <si>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</si>
  <si>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</si>
  <si>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</si>
  <si>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</si>
  <si>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</si>
  <si>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</si>
  <si>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</si>
  <si>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</si>
  <si>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</si>
  <si>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</si>
  <si>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</si>
  <si>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</si>
  <si>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</si>
  <si>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</si>
  <si>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</si>
  <si>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</si>
  <si>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</si>
  <si>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</si>
  <si>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</si>
  <si>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</si>
  <si>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</si>
  <si>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</si>
  <si>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</si>
  <si>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</si>
  <si>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</si>
  <si>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</si>
  <si>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</si>
  <si>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</si>
  <si>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</si>
  <si>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</si>
  <si>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</si>
  <si>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</si>
  <si>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</si>
  <si>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</si>
  <si>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</si>
  <si>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</si>
  <si>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</si>
  <si>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</si>
  <si>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</si>
  <si>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</si>
  <si>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</si>
  <si>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</si>
  <si>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</si>
  <si>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</si>
  <si>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</si>
  <si>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</si>
  <si>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</si>
  <si>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</si>
  <si>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</si>
  <si>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</si>
  <si>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</si>
  <si>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</si>
  <si>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</si>
  <si>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</si>
  <si>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</si>
  <si>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</si>
  <si>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</si>
  <si>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</si>
  <si>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</si>
  <si>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</si>
  <si>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</si>
  <si>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</si>
  <si>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</si>
  <si>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</si>
  <si>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</si>
  <si>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</si>
  <si>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</si>
  <si>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</si>
  <si>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</si>
  <si>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</si>
  <si>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</si>
  <si>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</si>
  <si>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</si>
  <si>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</si>
  <si>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</si>
  <si>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</si>
  <si>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</si>
  <si>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</si>
  <si>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</si>
  <si>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</si>
  <si>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</si>
  <si>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</si>
  <si>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</si>
  <si>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</si>
  <si>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</si>
  <si>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</si>
  <si>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</si>
  <si>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</si>
  <si>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</si>
  <si>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</si>
  <si>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</si>
  <si>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</si>
  <si>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</si>
  <si>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</si>
  <si>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</si>
  <si>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</si>
  <si>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</si>
  <si>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</si>
  <si>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</si>
  <si>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</si>
  <si>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</si>
  <si>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</si>
  <si>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</si>
  <si>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</si>
  <si>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</si>
  <si>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</si>
  <si>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</si>
  <si>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</si>
  <si>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</si>
  <si>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</si>
  <si>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</si>
  <si>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</si>
  <si>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</si>
  <si>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</si>
  <si>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</si>
  <si>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</si>
  <si>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</si>
  <si>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</si>
  <si>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</si>
  <si>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</si>
  <si>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</si>
  <si>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</si>
  <si>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</si>
  <si>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</si>
  <si>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</si>
  <si>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</si>
  <si>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</si>
  <si>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</si>
  <si>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</si>
  <si>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</si>
  <si>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</si>
  <si>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</si>
  <si>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</si>
  <si>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</si>
  <si>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</si>
  <si>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</si>
  <si>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</si>
  <si>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</si>
  <si>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</si>
  <si>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</si>
  <si>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</si>
  <si>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</si>
  <si>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</si>
  <si>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</si>
  <si>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</si>
  <si>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</si>
  <si>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</si>
  <si>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</si>
  <si>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</si>
  <si>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</si>
  <si>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</si>
  <si>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</si>
  <si>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</si>
  <si>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</si>
  <si>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</si>
  <si>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</si>
  <si>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</si>
  <si>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</si>
  <si>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</si>
  <si>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</si>
  <si>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</si>
  <si>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</si>
  <si>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</si>
  <si>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</si>
  <si>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</si>
  <si>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</si>
  <si>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</si>
  <si>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</si>
  <si>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</si>
  <si>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</si>
  <si>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</si>
  <si>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</si>
  <si>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</si>
  <si>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</si>
  <si>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</si>
  <si>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</si>
  <si>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</si>
  <si>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</si>
  <si>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</si>
  <si>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</si>
  <si>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</si>
  <si>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</si>
  <si>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</si>
  <si>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</si>
  <si>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</si>
  <si>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</si>
  <si>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</si>
  <si>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</si>
  <si>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</si>
  <si>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</si>
  <si>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</si>
  <si>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</si>
  <si>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</si>
  <si>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</si>
  <si>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</si>
  <si>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</si>
  <si>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</si>
  <si>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</si>
  <si>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</si>
  <si>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</si>
  <si>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</si>
  <si>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</si>
  <si>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</si>
  <si>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</si>
  <si>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</si>
  <si>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</si>
  <si>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</si>
  <si>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</si>
  <si>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</si>
  <si>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</si>
  <si>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</si>
  <si>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</si>
  <si>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</si>
  <si>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</si>
  <si>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</si>
  <si>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</si>
  <si>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</si>
  <si>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</si>
  <si>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</si>
  <si>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</si>
  <si>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</si>
  <si>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</si>
  <si>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</si>
  <si>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</si>
  <si>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</si>
  <si>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</si>
  <si>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</si>
  <si>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</si>
  <si>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</si>
  <si>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</si>
  <si>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</si>
  <si>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</si>
  <si>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</si>
  <si>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</si>
  <si>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</si>
  <si>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</si>
  <si>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</si>
  <si>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</si>
  <si>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</si>
  <si>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</si>
  <si>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</si>
  <si>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</si>
  <si>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</si>
  <si>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</si>
  <si>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</si>
  <si>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</si>
  <si>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</si>
  <si>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</si>
  <si>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</si>
  <si>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</si>
  <si>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</si>
  <si>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</si>
  <si>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</si>
  <si>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</si>
  <si>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</si>
  <si>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</si>
  <si>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</si>
  <si>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</si>
  <si>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</si>
  <si>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</si>
  <si>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</si>
  <si>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</si>
  <si>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</si>
  <si>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</si>
  <si>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</si>
  <si>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</si>
  <si>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</si>
  <si>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</si>
  <si>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</si>
  <si>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</si>
  <si>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</si>
  <si>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</si>
  <si>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</si>
  <si>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</si>
  <si>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</si>
  <si>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</si>
  <si>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</si>
  <si>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</si>
  <si>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</si>
  <si>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</si>
  <si>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</si>
  <si>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</si>
  <si>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</si>
  <si>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</si>
  <si>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</si>
  <si>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</si>
  <si>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</si>
  <si>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</si>
  <si>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</si>
  <si>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</si>
  <si>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</si>
  <si>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</si>
  <si>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</si>
  <si>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</si>
  <si>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</si>
  <si>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</si>
  <si>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</si>
  <si>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</si>
  <si>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</si>
  <si>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</si>
  <si>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</si>
  <si>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</si>
  <si>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</si>
  <si>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</si>
  <si>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</si>
  <si>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</si>
  <si>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</si>
  <si>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</si>
  <si>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</si>
  <si>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</si>
  <si>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</si>
  <si>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</si>
  <si>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</si>
  <si>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</si>
  <si>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</si>
  <si>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</si>
  <si>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</si>
  <si>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</si>
  <si>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</si>
  <si>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</si>
  <si>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</si>
  <si>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</si>
  <si>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</si>
  <si>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</si>
  <si>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</si>
  <si>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</si>
  <si>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</si>
  <si>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</si>
  <si>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</si>
  <si>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</si>
  <si>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</si>
  <si>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</si>
  <si>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</si>
  <si>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</si>
  <si>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</si>
  <si>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</si>
  <si>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</si>
  <si>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</si>
  <si>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</si>
  <si>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</si>
  <si>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</si>
  <si>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</si>
  <si>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</si>
  <si>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</si>
  <si>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</si>
  <si>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</si>
  <si>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</si>
  <si>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</si>
  <si>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</si>
  <si>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</si>
  <si>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</si>
  <si>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</si>
  <si>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</si>
  <si>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</si>
  <si>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</si>
  <si>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</si>
  <si>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</si>
  <si>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</si>
  <si>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</si>
  <si>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</si>
  <si>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</si>
  <si>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</si>
  <si>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</si>
  <si>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</si>
  <si>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</si>
  <si>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</si>
  <si>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</si>
  <si>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</si>
  <si>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</si>
  <si>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</si>
  <si>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</si>
  <si>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</si>
  <si>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</si>
  <si>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</si>
  <si>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</si>
  <si>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</si>
  <si>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</si>
  <si>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</si>
  <si>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</si>
  <si>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</si>
  <si>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</si>
  <si>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</si>
  <si>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</si>
  <si>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</si>
  <si>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</si>
  <si>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</si>
  <si>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</si>
  <si>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</si>
  <si>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</si>
  <si>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</si>
  <si>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</si>
  <si>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</si>
  <si>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</si>
  <si>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</si>
  <si>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</si>
  <si>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</si>
  <si>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</si>
  <si>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</si>
  <si>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</si>
  <si>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</si>
  <si>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</si>
  <si>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</si>
  <si>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</si>
  <si>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</si>
  <si>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</si>
  <si>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</si>
  <si>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</si>
  <si>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</si>
  <si>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</si>
  <si>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</si>
  <si>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</si>
  <si>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</si>
  <si>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</si>
  <si>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</si>
  <si>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</si>
  <si>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</si>
  <si>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</si>
  <si>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</si>
  <si>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</si>
  <si>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</si>
  <si>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</si>
  <si>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</si>
  <si>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</si>
  <si>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</si>
  <si>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</si>
  <si>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</si>
  <si>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</si>
  <si>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</si>
  <si>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</si>
  <si>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</si>
  <si>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</si>
  <si>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</si>
  <si>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</si>
  <si>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</si>
  <si>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</si>
  <si>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</si>
  <si>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</si>
  <si>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</si>
  <si>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</si>
  <si>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</si>
  <si>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</si>
  <si>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</si>
  <si>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</si>
  <si>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</si>
  <si>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</si>
  <si>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</si>
  <si>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</si>
  <si>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</si>
  <si>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</si>
  <si>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</si>
  <si>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</si>
  <si>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</si>
  <si>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</si>
  <si>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</si>
  <si>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</si>
  <si>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</si>
  <si>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</si>
  <si>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</si>
  <si>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</si>
  <si>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</si>
  <si>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</si>
  <si>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</si>
  <si>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</si>
  <si>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</si>
  <si>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</si>
  <si>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</si>
  <si>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</si>
  <si>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</si>
  <si>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</si>
  <si>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</si>
  <si>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</si>
  <si>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</si>
  <si>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</si>
  <si>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</si>
  <si>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</si>
  <si>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</si>
  <si>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</si>
  <si>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</si>
  <si>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</si>
  <si>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</si>
  <si>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</si>
  <si>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</si>
  <si>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</si>
  <si>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</si>
  <si>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</si>
  <si>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</si>
  <si>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</si>
  <si>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</si>
  <si>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</si>
  <si>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</si>
  <si>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</si>
  <si>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</si>
  <si>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</si>
  <si>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</si>
  <si>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</si>
  <si>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</si>
  <si>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</si>
  <si>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</si>
  <si>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</si>
  <si>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</si>
  <si>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</si>
  <si>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</si>
  <si>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</si>
  <si>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</si>
  <si>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</si>
  <si>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</si>
  <si>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</si>
  <si>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</si>
  <si>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</si>
  <si>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</si>
  <si>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</si>
  <si>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</si>
  <si>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</si>
  <si>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</si>
  <si>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</si>
  <si>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</si>
  <si>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</si>
  <si>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</si>
  <si>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</si>
  <si>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</si>
  <si>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</si>
  <si>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</si>
  <si>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</si>
  <si>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</si>
  <si>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</si>
  <si>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</si>
  <si>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</si>
  <si>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</si>
  <si>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</si>
  <si>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</si>
  <si>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</si>
  <si>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</si>
  <si>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</si>
  <si>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</si>
  <si>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</si>
  <si>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</si>
  <si>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</si>
  <si>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</si>
  <si>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</si>
  <si>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</si>
  <si>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</si>
  <si>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</si>
  <si>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</si>
  <si>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</si>
  <si>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</si>
  <si>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</si>
  <si>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</si>
  <si>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</si>
  <si>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</si>
  <si>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</si>
  <si>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</si>
  <si>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</si>
  <si>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</si>
  <si>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</si>
  <si>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</si>
  <si>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</si>
  <si>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</si>
  <si>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</si>
  <si>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</si>
  <si>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</si>
  <si>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</si>
  <si>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</si>
  <si>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</si>
  <si>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</si>
  <si>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</si>
  <si>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</si>
  <si>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</si>
  <si>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</si>
  <si>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</si>
  <si>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</si>
  <si>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</si>
  <si>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</si>
  <si>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</si>
  <si>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</si>
  <si>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</si>
  <si>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</si>
  <si>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</si>
  <si>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</si>
  <si>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</si>
  <si>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</si>
  <si>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</si>
  <si>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</si>
  <si>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</si>
  <si>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</si>
  <si>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</si>
  <si>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</si>
  <si>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</si>
  <si>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</si>
  <si>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</si>
  <si>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</si>
  <si>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</si>
  <si>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</si>
  <si>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</si>
  <si>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</si>
  <si>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</si>
  <si>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</si>
  <si>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</si>
  <si>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</si>
  <si>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</si>
  <si>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</si>
  <si>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</si>
  <si>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</si>
  <si>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</si>
  <si>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</si>
  <si>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</si>
  <si>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</si>
  <si>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</si>
  <si>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</si>
  <si>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</si>
  <si>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</si>
  <si>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</si>
  <si>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</si>
  <si>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</si>
  <si>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</si>
  <si>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</si>
  <si>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</si>
  <si>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</si>
  <si>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</si>
  <si>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</si>
  <si>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</si>
  <si>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</si>
  <si>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</si>
  <si>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</si>
  <si>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</si>
  <si>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</si>
  <si>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</si>
  <si>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</si>
  <si>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</si>
  <si>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</si>
  <si>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</si>
  <si>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</si>
  <si>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</si>
  <si>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</si>
  <si>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</si>
  <si>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</si>
  <si>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</si>
  <si>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</si>
  <si>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</si>
  <si>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</si>
  <si>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</si>
  <si>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</si>
  <si>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</si>
  <si>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</si>
  <si>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</si>
  <si>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</si>
  <si>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</si>
  <si>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</si>
  <si>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</si>
  <si>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</si>
  <si>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</si>
  <si>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</si>
  <si>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</si>
  <si>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</si>
  <si>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</si>
  <si>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</si>
  <si>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</si>
  <si>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</si>
  <si>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</si>
  <si>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</si>
  <si>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</si>
  <si>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</si>
  <si>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</si>
  <si>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</si>
  <si>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</si>
  <si>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</si>
  <si>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</si>
  <si>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</si>
  <si>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</si>
  <si>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</si>
  <si>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</si>
  <si>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</si>
  <si>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</si>
  <si>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</si>
  <si>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</si>
  <si>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</si>
  <si>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</si>
  <si>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</si>
  <si>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</si>
  <si>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</si>
  <si>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</si>
  <si>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</si>
  <si>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</si>
  <si>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</si>
  <si>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</si>
  <si>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</si>
  <si>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</si>
  <si>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</si>
  <si>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</si>
  <si>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</si>
  <si>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</si>
  <si>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</si>
  <si>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</si>
  <si>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</si>
  <si>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</si>
  <si>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</si>
  <si>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</si>
  <si>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</si>
  <si>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</si>
  <si>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</si>
  <si>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</si>
  <si>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</si>
  <si>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</si>
  <si>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</si>
  <si>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</si>
  <si>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</si>
  <si>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</si>
  <si>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</si>
  <si>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</si>
  <si>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</si>
  <si>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</si>
  <si>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</si>
  <si>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</si>
  <si>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</si>
  <si>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</si>
  <si>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</si>
  <si>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</si>
  <si>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</si>
  <si>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</si>
  <si>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</si>
  <si>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</si>
  <si>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</si>
  <si>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</si>
  <si>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</si>
  <si>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</si>
  <si>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</si>
  <si>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</si>
  <si>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</si>
  <si>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</si>
  <si>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</si>
  <si>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</si>
  <si>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</si>
  <si>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</si>
  <si>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</si>
  <si>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</si>
  <si>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</si>
  <si>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</si>
  <si>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</si>
  <si>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</si>
  <si>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</si>
  <si>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</si>
  <si>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</si>
  <si>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</si>
  <si>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</si>
  <si>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</si>
  <si>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</si>
  <si>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</si>
  <si>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</si>
  <si>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</si>
  <si>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</si>
  <si>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</si>
  <si>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</si>
  <si>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</si>
  <si>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</si>
  <si>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</si>
  <si>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</si>
  <si>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</si>
  <si>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</si>
  <si>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</si>
  <si>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</si>
  <si>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</si>
  <si>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</si>
  <si>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</si>
  <si>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</si>
  <si>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</si>
  <si>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</si>
  <si>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</si>
  <si>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</si>
  <si>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</si>
  <si>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</si>
  <si>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</si>
  <si>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</si>
  <si>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</si>
  <si>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</si>
  <si>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</si>
  <si>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</si>
  <si>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</si>
  <si>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</si>
  <si>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</si>
  <si>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</si>
  <si>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</si>
  <si>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</si>
  <si>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</si>
  <si>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</si>
  <si>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</si>
  <si>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</si>
  <si>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</si>
  <si>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</si>
  <si>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</si>
  <si>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</si>
  <si>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</si>
  <si>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</si>
  <si>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</si>
  <si>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</si>
  <si>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</si>
  <si>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</si>
  <si>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</si>
  <si>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</si>
  <si>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</si>
  <si>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</si>
  <si>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</si>
  <si>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</si>
  <si>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</si>
  <si>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</si>
  <si>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</si>
  <si>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</si>
  <si>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</si>
  <si>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</si>
  <si>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</si>
  <si>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</si>
  <si>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</si>
  <si>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</si>
  <si>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</si>
  <si>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</si>
  <si>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</si>
  <si>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</si>
  <si>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</si>
  <si>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</si>
  <si>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</si>
  <si>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</si>
  <si>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</si>
  <si>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</si>
  <si>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</si>
  <si>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</si>
  <si>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</si>
  <si>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</si>
  <si>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</si>
  <si>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</si>
  <si>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</si>
  <si>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</si>
  <si>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</si>
  <si>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</si>
  <si>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</si>
  <si>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</si>
  <si>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</si>
  <si>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</si>
  <si>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</si>
  <si>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</si>
  <si>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</si>
  <si>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</si>
  <si>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</si>
  <si>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</si>
  <si>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</si>
  <si>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</si>
  <si>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</si>
  <si>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</si>
  <si>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</si>
  <si>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</si>
  <si>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</si>
  <si>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</si>
  <si>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</si>
  <si>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</si>
  <si>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</si>
  <si>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</si>
  <si>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</si>
  <si>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</si>
  <si>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</si>
  <si>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</si>
  <si>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</si>
  <si>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</si>
  <si>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</si>
  <si>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</si>
  <si>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</si>
  <si>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</si>
  <si>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</si>
  <si>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</si>
  <si>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</si>
  <si>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</si>
  <si>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</si>
  <si>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</si>
  <si>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</si>
  <si>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</si>
  <si>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</si>
  <si>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</si>
  <si>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</si>
  <si>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</si>
  <si>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</si>
  <si>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</si>
  <si>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</si>
  <si>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</si>
  <si>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</si>
  <si>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</si>
  <si>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</si>
  <si>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</si>
  <si>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</si>
  <si>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</si>
  <si>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</si>
  <si>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</si>
  <si>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</si>
  <si>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</si>
  <si>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</si>
  <si>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</si>
  <si>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</si>
  <si>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</si>
  <si>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</si>
  <si>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</si>
  <si>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</si>
  <si>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</si>
  <si>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</si>
  <si>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</si>
  <si>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</si>
  <si>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</si>
  <si>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</si>
  <si>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</si>
  <si>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</si>
  <si>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</si>
  <si>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</si>
  <si>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</si>
  <si>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</si>
  <si>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</si>
  <si>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</si>
  <si>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</si>
  <si>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</si>
  <si>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</si>
  <si>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</si>
  <si>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</si>
  <si>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</si>
  <si>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</si>
  <si>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</si>
  <si>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</si>
  <si>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</si>
  <si>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</si>
  <si>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</si>
  <si>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</si>
  <si>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</si>
  <si>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</si>
  <si>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</si>
  <si>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</si>
  <si>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</si>
  <si>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</si>
  <si>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</si>
  <si>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</si>
  <si>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</si>
  <si>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</si>
  <si>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</si>
  <si>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</si>
  <si>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</si>
  <si>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</si>
  <si>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</si>
  <si>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</si>
  <si>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</si>
  <si>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</si>
  <si>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</si>
  <si>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</si>
  <si>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</si>
  <si>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</si>
  <si>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</si>
  <si>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</si>
  <si>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</si>
  <si>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</si>
  <si>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</si>
  <si>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</si>
  <si>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</si>
  <si>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</si>
  <si>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</si>
  <si>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</si>
  <si>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</si>
  <si>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</si>
  <si>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</si>
  <si>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</si>
  <si>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</si>
  <si>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</si>
  <si>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</si>
  <si>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</si>
  <si>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</si>
  <si>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</si>
  <si>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</si>
  <si>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</si>
  <si>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</si>
  <si>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</si>
  <si>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</si>
  <si>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</si>
  <si>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</si>
  <si>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</si>
  <si>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</si>
  <si>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</si>
  <si>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</si>
  <si>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</si>
  <si>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</si>
  <si>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</si>
  <si>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</si>
  <si>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</si>
  <si>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</si>
  <si>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</si>
  <si>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</si>
  <si>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</si>
  <si>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</si>
  <si>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</si>
  <si>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</si>
  <si>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</si>
  <si>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</si>
  <si>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</si>
  <si>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</si>
  <si>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</si>
  <si>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</si>
  <si>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</si>
  <si>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</si>
  <si>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</si>
  <si>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</si>
  <si>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</si>
  <si>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</si>
  <si>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</si>
  <si>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</si>
  <si>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</si>
  <si>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</si>
  <si>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</si>
  <si>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</si>
  <si>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</si>
  <si>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</si>
  <si>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</si>
  <si>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</si>
  <si>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</si>
  <si>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</si>
  <si>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</si>
  <si>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</si>
  <si>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</si>
  <si>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</si>
  <si>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</si>
  <si>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</si>
  <si>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</si>
  <si>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</si>
  <si>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</si>
  <si>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</si>
  <si>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</si>
  <si>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</si>
  <si>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</si>
  <si>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</si>
  <si>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</si>
  <si>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</si>
  <si>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</si>
  <si>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</si>
  <si>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</si>
  <si>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</si>
  <si>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</si>
  <si>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</si>
  <si>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</si>
  <si>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</si>
  <si>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</si>
  <si>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</si>
  <si>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</si>
  <si>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</si>
  <si>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</si>
  <si>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</si>
  <si>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</si>
  <si>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</si>
  <si>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</si>
  <si>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</si>
  <si>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</si>
  <si>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</si>
  <si>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</si>
  <si>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</si>
  <si>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</si>
  <si>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</si>
  <si>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</si>
  <si>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</si>
  <si>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</si>
  <si>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</si>
  <si>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</si>
  <si>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</si>
  <si>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</si>
  <si>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</si>
  <si>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</si>
  <si>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</si>
  <si>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</si>
  <si>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</si>
  <si>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</si>
  <si>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</si>
  <si>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</si>
  <si>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</si>
  <si>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</si>
  <si>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</si>
  <si>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</si>
  <si>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</si>
  <si>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</si>
  <si>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</si>
  <si>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</si>
  <si>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</si>
  <si>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</si>
  <si>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</si>
  <si>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</si>
  <si>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</si>
  <si>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</si>
  <si>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</si>
  <si>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</si>
  <si>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</si>
  <si>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</si>
  <si>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</si>
  <si>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</si>
  <si>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</si>
  <si>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</si>
  <si>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</si>
  <si>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</si>
  <si>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</si>
  <si>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</si>
  <si>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</si>
  <si>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</si>
  <si>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</si>
  <si>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</si>
  <si>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</si>
  <si>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</si>
  <si>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</si>
  <si>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</si>
  <si>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</si>
  <si>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</si>
  <si>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</si>
  <si>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</si>
  <si>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</si>
  <si>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</si>
  <si>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</si>
  <si>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</si>
  <si>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</si>
  <si>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</si>
  <si>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</si>
  <si>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</si>
  <si>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</si>
  <si>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</si>
  <si>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</si>
  <si>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</si>
  <si>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</si>
  <si>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</si>
  <si>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</si>
  <si>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</si>
  <si>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</si>
  <si>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</si>
  <si>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</si>
  <si>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</si>
  <si>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</si>
  <si>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</si>
  <si>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</si>
  <si>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</si>
  <si>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</si>
  <si>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</si>
  <si>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</si>
  <si>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</si>
  <si>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</si>
  <si>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</si>
  <si>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</si>
  <si>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</si>
  <si>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</si>
  <si>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</si>
  <si>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</si>
  <si>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</si>
  <si>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</si>
  <si>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</si>
  <si>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</si>
  <si>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</si>
  <si>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</si>
  <si>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</si>
  <si>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</si>
  <si>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</si>
  <si>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</si>
  <si>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</si>
  <si>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</si>
  <si>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</si>
  <si>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</si>
  <si>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</si>
  <si>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</si>
  <si>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</si>
  <si>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</si>
  <si>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</si>
  <si>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</si>
  <si>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</si>
  <si>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</si>
  <si>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</si>
  <si>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</si>
  <si>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</si>
  <si>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</si>
  <si>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</si>
  <si>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</si>
  <si>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</si>
  <si>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</si>
  <si>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</si>
  <si>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</si>
  <si>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</si>
  <si>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</si>
  <si>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</si>
  <si>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</si>
  <si>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</si>
  <si>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</si>
  <si>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</si>
  <si>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</si>
  <si>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</si>
  <si>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</si>
  <si>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</si>
  <si>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</si>
  <si>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</si>
  <si>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</si>
  <si>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</si>
  <si>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</si>
  <si>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</si>
  <si>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</si>
  <si>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</si>
  <si>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</si>
  <si>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</si>
  <si>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</si>
  <si>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</si>
  <si>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</si>
  <si>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</si>
  <si>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</si>
  <si>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</si>
  <si>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</si>
  <si>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</si>
  <si>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</si>
  <si>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</si>
  <si>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</si>
  <si>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</si>
  <si>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</si>
  <si>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</si>
  <si>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</si>
  <si>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</si>
  <si>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</si>
  <si>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</si>
  <si>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</si>
  <si>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</si>
  <si>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</si>
  <si>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</si>
  <si>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</si>
  <si>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</si>
  <si>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</si>
  <si>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</si>
  <si>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</si>
  <si>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</si>
  <si>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</si>
  <si>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</si>
  <si>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</si>
  <si>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</si>
  <si>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</si>
  <si>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</si>
  <si>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</si>
  <si>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</si>
  <si>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</si>
  <si>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</si>
  <si>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</si>
  <si>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</si>
  <si>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</si>
  <si>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</si>
  <si>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</si>
  <si>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</si>
  <si>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</si>
  <si>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</si>
  <si>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</si>
  <si>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</si>
  <si>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</si>
  <si>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</si>
  <si>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</si>
  <si>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</si>
  <si>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</si>
  <si>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</si>
  <si>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</si>
  <si>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</si>
  <si>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</si>
  <si>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</si>
  <si>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</si>
  <si>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</si>
  <si>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</si>
  <si>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</si>
  <si>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</si>
  <si>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</si>
  <si>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</si>
  <si>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</si>
  <si>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</si>
  <si>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</si>
  <si>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</si>
  <si>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</si>
  <si>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</si>
  <si>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</si>
  <si>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</si>
  <si>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</si>
  <si>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</si>
  <si>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</si>
  <si>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</si>
  <si>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</si>
  <si>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</si>
  <si>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</si>
  <si>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</si>
  <si>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</si>
  <si>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</si>
  <si>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</si>
  <si>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</si>
  <si>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</si>
  <si>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</si>
  <si>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</si>
  <si>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</si>
  <si>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</si>
  <si>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</si>
  <si>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</si>
  <si>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</si>
  <si>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</si>
  <si>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</si>
  <si>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</si>
  <si>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</si>
  <si>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</si>
  <si>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</si>
  <si>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</si>
  <si>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</si>
  <si>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</si>
  <si>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</si>
  <si>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</si>
  <si>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</si>
  <si>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</si>
  <si>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</si>
  <si>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</si>
  <si>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</si>
  <si>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</si>
  <si>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</si>
  <si>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</si>
  <si>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</si>
  <si>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</si>
  <si>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</si>
  <si>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</si>
  <si>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</si>
  <si>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</si>
  <si>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</si>
  <si>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</si>
  <si>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</si>
  <si>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</si>
  <si>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</si>
  <si>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</si>
  <si>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</si>
  <si>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</si>
  <si>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</si>
  <si>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</si>
  <si>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</si>
  <si>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</si>
  <si>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</si>
  <si>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</si>
  <si>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</si>
  <si>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</si>
  <si>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</si>
  <si>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</si>
  <si>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</si>
  <si>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</si>
  <si>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</si>
  <si>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</si>
  <si>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</si>
  <si>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</si>
  <si>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</si>
  <si>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</si>
  <si>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</si>
  <si>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</si>
  <si>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</si>
  <si>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</si>
  <si>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</si>
  <si>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</si>
  <si>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</si>
  <si>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</si>
  <si>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</si>
  <si>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</si>
  <si>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</si>
  <si>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</si>
  <si>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</si>
  <si>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</si>
  <si>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</si>
  <si>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</si>
  <si>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</si>
  <si>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</si>
  <si>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</si>
  <si>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</si>
  <si>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</si>
  <si>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</si>
  <si>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</si>
  <si>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</si>
  <si>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</si>
  <si>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</si>
  <si>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</si>
  <si>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</si>
  <si>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</si>
  <si>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</si>
  <si>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</si>
  <si>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</si>
  <si>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</si>
  <si>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</si>
  <si>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</si>
  <si>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</si>
  <si>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</si>
  <si>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</si>
  <si>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</si>
  <si>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</si>
  <si>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</si>
  <si>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</si>
  <si>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</si>
  <si>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</si>
  <si>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</si>
  <si>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</si>
  <si>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</si>
  <si>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</si>
  <si>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</si>
  <si>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</si>
  <si>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</si>
  <si>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</si>
  <si>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</si>
  <si>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</si>
  <si>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</si>
  <si>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</si>
  <si>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</si>
  <si>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</si>
  <si>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</si>
  <si>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</si>
  <si>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</si>
  <si>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</si>
  <si>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</si>
  <si>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</si>
  <si>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</si>
  <si>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</si>
  <si>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</si>
  <si>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</si>
  <si>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</si>
  <si>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</si>
  <si>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</si>
  <si>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</si>
  <si>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</si>
  <si>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</si>
  <si>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</si>
  <si>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</si>
  <si>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</si>
  <si>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</si>
  <si>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</si>
  <si>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</si>
  <si>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</si>
  <si>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</si>
  <si>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</si>
  <si>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</si>
  <si>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</si>
  <si>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</si>
  <si>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</si>
  <si>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</si>
  <si>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</si>
  <si>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</si>
  <si>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</si>
  <si>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</si>
  <si>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</si>
  <si>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</si>
  <si>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</si>
  <si>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</si>
  <si>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</si>
  <si>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</si>
  <si>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</si>
  <si>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</si>
  <si>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</si>
  <si>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</si>
  <si>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</si>
  <si>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</si>
  <si>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</si>
  <si>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</si>
  <si>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</si>
  <si>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</si>
  <si>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</si>
  <si>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</si>
  <si>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</si>
  <si>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</si>
  <si>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</si>
  <si>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</si>
  <si>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</si>
  <si>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</si>
  <si>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</si>
  <si>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</si>
  <si>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</si>
  <si>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</si>
  <si>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</si>
  <si>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</si>
  <si>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</si>
  <si>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</si>
  <si>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</si>
  <si>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</si>
  <si>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</si>
  <si>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</si>
  <si>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</si>
  <si>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</si>
  <si>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</si>
  <si>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</si>
  <si>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</si>
  <si>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</si>
  <si>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</si>
  <si>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</si>
  <si>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</si>
  <si>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</si>
  <si>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</si>
  <si>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</si>
  <si>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</si>
  <si>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</si>
  <si>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</si>
  <si>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</si>
  <si>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</si>
  <si>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</si>
  <si>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</si>
  <si>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</si>
  <si>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</si>
  <si>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</si>
  <si>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</si>
  <si>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</si>
  <si>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</si>
  <si>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</si>
  <si>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</si>
  <si>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</si>
  <si>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</si>
  <si>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</si>
  <si>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</si>
  <si>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</si>
  <si>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</si>
  <si>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</si>
  <si>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</si>
  <si>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</si>
  <si>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</si>
  <si>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</si>
  <si>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</si>
  <si>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</si>
  <si>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</si>
  <si>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</si>
  <si>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</si>
  <si>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</si>
  <si>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</si>
  <si>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</si>
  <si>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</si>
  <si>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</si>
  <si>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</si>
  <si>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</si>
  <si>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</si>
  <si>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</si>
  <si>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</si>
  <si>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</si>
  <si>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</si>
  <si>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</si>
  <si>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</si>
  <si>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</si>
  <si>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</si>
  <si>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</si>
  <si>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</si>
  <si>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</si>
  <si>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</si>
  <si>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</si>
  <si>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</si>
  <si>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</si>
  <si>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</si>
  <si>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</si>
  <si>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</si>
  <si>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</si>
  <si>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</si>
  <si>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</si>
  <si>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</si>
  <si>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</si>
  <si>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</si>
  <si>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</si>
  <si>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</si>
  <si>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</si>
  <si>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</si>
  <si>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</si>
  <si>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</si>
  <si>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</si>
  <si>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</si>
  <si>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</si>
  <si>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</si>
  <si>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</si>
  <si>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</si>
  <si>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</si>
  <si>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</si>
  <si>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</si>
  <si>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</si>
  <si>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</si>
  <si>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</si>
  <si>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</si>
  <si>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</si>
  <si>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</si>
  <si>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</si>
  <si>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</si>
  <si>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</si>
  <si>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</si>
  <si>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</si>
  <si>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</si>
  <si>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</si>
  <si>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</si>
  <si>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</si>
  <si>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</si>
  <si>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</si>
  <si>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</si>
  <si>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</si>
  <si>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</si>
  <si>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</si>
  <si>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</si>
  <si>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</si>
  <si>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</si>
  <si>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</si>
  <si>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</si>
  <si>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</si>
  <si>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</si>
  <si>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</si>
  <si>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</si>
  <si>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</si>
  <si>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</si>
  <si>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</si>
  <si>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</si>
  <si>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</si>
  <si>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</si>
  <si>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</si>
  <si>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</si>
  <si>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</si>
  <si>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</si>
  <si>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</si>
  <si>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</si>
  <si>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</si>
  <si>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</si>
  <si>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</si>
  <si>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</si>
  <si>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</si>
  <si>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</si>
  <si>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</si>
  <si>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</si>
  <si>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</si>
  <si>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</si>
  <si>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</si>
  <si>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</si>
  <si>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</si>
  <si>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</si>
  <si>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</si>
  <si>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</si>
  <si>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</si>
  <si>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</si>
  <si>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</si>
  <si>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</si>
  <si>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</si>
  <si>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</si>
  <si>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</si>
  <si>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</si>
  <si>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</si>
  <si>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</si>
  <si>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</si>
  <si>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</si>
  <si>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</si>
  <si>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</si>
  <si>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</si>
  <si>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</si>
  <si>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</si>
  <si>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</si>
  <si>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</si>
  <si>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</si>
  <si>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</si>
  <si>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</si>
  <si>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</si>
  <si>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</si>
  <si>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</si>
  <si>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</si>
  <si>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</si>
  <si>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</si>
  <si>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</si>
  <si>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</si>
  <si>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</si>
  <si>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</si>
  <si>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</si>
  <si>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</si>
  <si>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</si>
  <si>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</si>
  <si>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</si>
  <si>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</si>
  <si>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</si>
  <si>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</si>
  <si>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</si>
  <si>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</si>
  <si>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</si>
  <si>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</si>
  <si>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</si>
  <si>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</si>
  <si>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</si>
  <si>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</si>
  <si>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</si>
  <si>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</si>
  <si>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</si>
  <si>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</si>
  <si>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</si>
  <si>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</si>
  <si>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</si>
  <si>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</si>
  <si>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</si>
  <si>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</si>
  <si>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</si>
  <si>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</si>
  <si>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</si>
  <si>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</si>
  <si>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</si>
  <si>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</si>
  <si>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</si>
  <si>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</si>
  <si>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</si>
  <si>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</si>
  <si>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</si>
  <si>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</si>
  <si>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</si>
  <si>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</si>
  <si>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</si>
  <si>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</si>
  <si>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</si>
  <si>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</si>
  <si>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</si>
  <si>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</si>
  <si>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</si>
  <si>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</si>
  <si>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</si>
  <si>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</si>
  <si>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</si>
  <si>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</si>
  <si>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</si>
  <si>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</si>
  <si>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</si>
  <si>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</si>
  <si>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</si>
  <si>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</si>
  <si>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</si>
  <si>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</si>
  <si>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</si>
  <si>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</si>
  <si>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</si>
  <si>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</si>
  <si>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</si>
  <si>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</si>
  <si>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</si>
  <si>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</si>
  <si>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</si>
  <si>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</si>
  <si>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</si>
  <si>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</si>
  <si>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</si>
  <si>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</si>
  <si>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</si>
  <si>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</si>
  <si>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</si>
  <si>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</si>
  <si>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</si>
  <si>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</si>
  <si>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</si>
  <si>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</si>
  <si>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</si>
  <si>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</si>
  <si>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</si>
  <si>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</si>
  <si>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</si>
  <si>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</si>
  <si>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</si>
  <si>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</si>
  <si>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</si>
  <si>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</si>
  <si>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</si>
  <si>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</si>
  <si>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</si>
  <si>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</si>
  <si>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</si>
  <si>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</si>
  <si>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</si>
  <si>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</si>
  <si>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</si>
  <si>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</si>
  <si>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</si>
  <si>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</si>
  <si>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</si>
  <si>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</si>
  <si>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</si>
  <si>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</si>
  <si>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</si>
  <si>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</si>
  <si>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</si>
  <si>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</si>
  <si>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</si>
  <si>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</si>
  <si>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</si>
  <si>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</si>
  <si>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</si>
  <si>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</si>
  <si>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</si>
  <si>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</si>
  <si>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</si>
  <si>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</si>
  <si>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</si>
  <si>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</si>
  <si>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</si>
  <si>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</si>
  <si>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</si>
  <si>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</si>
  <si>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</si>
  <si>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</si>
  <si>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</si>
  <si>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</si>
  <si>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</si>
  <si>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</si>
  <si>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</si>
  <si>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</si>
  <si>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</si>
  <si>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</si>
  <si>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</si>
  <si>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</si>
  <si>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</si>
  <si>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</si>
  <si>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</si>
  <si>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</si>
  <si>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</si>
  <si>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</si>
  <si>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</si>
  <si>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</si>
  <si>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</si>
  <si>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</si>
  <si>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</si>
  <si>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</si>
  <si>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</si>
  <si>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</si>
  <si>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</si>
  <si>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</si>
  <si>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</si>
  <si>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</si>
  <si>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</si>
  <si>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</si>
  <si>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</si>
  <si>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</si>
  <si>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</si>
  <si>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</si>
  <si>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</si>
  <si>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</si>
  <si>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</si>
  <si>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</si>
  <si>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</si>
  <si>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</si>
  <si>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</si>
  <si>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</si>
  <si>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</si>
  <si>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</si>
  <si>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</si>
  <si>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</si>
  <si>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</si>
  <si>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</si>
  <si>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</si>
  <si>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</si>
  <si>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</si>
  <si>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</si>
  <si>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</si>
  <si>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</si>
  <si>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</si>
  <si>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</si>
  <si>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</si>
  <si>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</si>
  <si>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</si>
  <si>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</si>
  <si>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</si>
  <si>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</si>
  <si>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</si>
  <si>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</si>
  <si>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</si>
  <si>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</si>
  <si>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</si>
  <si>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</si>
  <si>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</si>
  <si>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</si>
  <si>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</si>
  <si>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</si>
  <si>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</si>
  <si>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</si>
  <si>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</si>
  <si>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</si>
  <si>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</si>
  <si>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</si>
  <si>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</si>
  <si>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</si>
  <si>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</si>
  <si>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</si>
  <si>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</si>
  <si>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</si>
  <si>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</si>
  <si>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</si>
  <si>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</si>
  <si>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</si>
  <si>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</si>
  <si>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</si>
  <si>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</si>
  <si>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</si>
  <si>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</si>
  <si>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</si>
  <si>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</si>
  <si>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</si>
  <si>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</si>
  <si>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</si>
  <si>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</si>
  <si>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</si>
  <si>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</si>
  <si>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</si>
  <si>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</si>
  <si>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</si>
  <si>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</si>
  <si>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</si>
  <si>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</si>
  <si>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</si>
  <si>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</si>
  <si>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</si>
  <si>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</si>
  <si>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</si>
  <si>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</si>
  <si>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</si>
  <si>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</si>
  <si>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</si>
  <si>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</si>
  <si>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</si>
  <si>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</si>
  <si>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</si>
  <si>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</si>
  <si>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</si>
  <si>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</si>
  <si>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</si>
  <si>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</si>
  <si>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</si>
  <si>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</si>
  <si>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</si>
  <si>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</si>
  <si>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</si>
  <si>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</si>
  <si>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</si>
  <si>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</si>
  <si>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</si>
  <si>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</si>
  <si>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</si>
  <si>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</si>
  <si>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</si>
  <si>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</si>
  <si>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</si>
  <si>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</si>
  <si>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</si>
  <si>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</si>
  <si>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</si>
  <si>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</si>
  <si>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</si>
  <si>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</si>
  <si>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</si>
  <si>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</si>
  <si>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</si>
  <si>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</si>
  <si>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</si>
  <si>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</si>
  <si>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</si>
  <si>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</si>
  <si>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</si>
  <si>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</si>
  <si>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</si>
  <si>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</si>
  <si>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</si>
  <si>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</si>
  <si>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</si>
  <si>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</si>
  <si>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</si>
  <si>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</si>
  <si>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</si>
  <si>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</si>
  <si>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</si>
  <si>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</si>
  <si>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</si>
  <si>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</si>
  <si>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</si>
  <si>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</si>
  <si>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</si>
  <si>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</si>
  <si>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</si>
  <si>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</si>
  <si>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</si>
  <si>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</si>
  <si>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</si>
  <si>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</si>
  <si>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</si>
  <si>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</si>
  <si>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</si>
  <si>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</si>
  <si>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</si>
  <si>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</si>
  <si>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</si>
  <si>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</si>
  <si>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</si>
  <si>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</si>
  <si>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</si>
  <si>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</si>
  <si>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</si>
  <si>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</si>
  <si>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</si>
  <si>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</si>
  <si>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</si>
  <si>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</si>
  <si>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</si>
  <si>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</si>
  <si>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</si>
  <si>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</si>
  <si>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</si>
  <si>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</si>
  <si>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</si>
  <si>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</si>
  <si>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</si>
  <si>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</si>
  <si>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</si>
  <si>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</si>
  <si>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</si>
  <si>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</si>
  <si>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</si>
  <si>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</si>
  <si>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</si>
  <si>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</si>
  <si>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</si>
  <si>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</si>
  <si>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</si>
  <si>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</si>
  <si>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</si>
  <si>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</si>
  <si>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</si>
  <si>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</si>
  <si>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</si>
  <si>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</si>
  <si>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</si>
  <si>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</si>
  <si>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</si>
  <si>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</si>
  <si>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</si>
  <si>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</si>
  <si>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</si>
  <si>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</si>
  <si>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</si>
  <si>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</si>
  <si>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</si>
  <si>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</si>
  <si>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</si>
  <si>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</si>
  <si>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</si>
  <si>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</si>
  <si>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</si>
  <si>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</si>
  <si>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</si>
  <si>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</si>
  <si>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</si>
  <si>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</si>
  <si>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</si>
  <si>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</si>
  <si>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</si>
  <si>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</si>
  <si>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</si>
  <si>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</si>
  <si>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</si>
  <si>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</si>
  <si>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</si>
  <si>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</si>
  <si>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</si>
  <si>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</si>
  <si>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</si>
  <si>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</si>
  <si>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</si>
  <si>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</si>
  <si>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</si>
  <si>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</si>
  <si>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</si>
  <si>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</si>
  <si>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</si>
  <si>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</si>
  <si>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</si>
  <si>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</si>
  <si>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</si>
  <si>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</si>
  <si>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</si>
  <si>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</si>
  <si>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</si>
  <si>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</si>
  <si>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</si>
  <si>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</si>
  <si>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</si>
  <si>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</si>
  <si>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</si>
  <si>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</si>
  <si>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</si>
  <si>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</si>
  <si>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</si>
  <si>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</si>
  <si>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</si>
  <si>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</si>
  <si>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</si>
  <si>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</si>
  <si>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</si>
  <si>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</si>
  <si>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</si>
  <si>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</si>
  <si>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</si>
  <si>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</si>
  <si>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</si>
  <si>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</si>
  <si>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</si>
  <si>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</si>
  <si>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</si>
  <si>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</si>
  <si>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</si>
  <si>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</si>
  <si>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</si>
  <si>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</si>
  <si>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</si>
  <si>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</si>
  <si>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</si>
  <si>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</si>
  <si>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</si>
  <si>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</si>
  <si>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</si>
  <si>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</si>
  <si>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</si>
  <si>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</si>
  <si>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</si>
  <si>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</si>
  <si>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</si>
  <si>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</si>
  <si>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</si>
  <si>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</si>
  <si>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</si>
  <si>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</si>
  <si>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</si>
  <si>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</si>
  <si>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</si>
  <si>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</si>
  <si>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</si>
  <si>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</si>
  <si>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</si>
  <si>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</si>
  <si>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</si>
  <si>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</si>
  <si>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</si>
  <si>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</si>
  <si>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</si>
  <si>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</si>
  <si>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</si>
  <si>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</si>
  <si>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</si>
  <si>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</si>
  <si>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</si>
  <si>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</si>
  <si>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</si>
  <si>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</si>
  <si>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</si>
  <si>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</si>
  <si>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</si>
  <si>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</si>
  <si>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</si>
  <si>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</si>
  <si>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</si>
  <si>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</si>
  <si>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</si>
  <si>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</si>
  <si>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</si>
  <si>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</si>
  <si>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</si>
  <si>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</si>
  <si>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</si>
  <si>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</si>
  <si>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</si>
  <si>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</si>
  <si>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</si>
  <si>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</si>
  <si>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</si>
  <si>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</si>
  <si>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</si>
  <si>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</si>
  <si>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</si>
  <si>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</si>
  <si>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</si>
  <si>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</si>
  <si>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</si>
  <si>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</si>
  <si>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</si>
  <si>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</si>
  <si>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</si>
  <si>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</si>
  <si>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</si>
  <si>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</si>
  <si>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</si>
  <si>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</si>
  <si>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</si>
  <si>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</si>
  <si>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</si>
  <si>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</si>
  <si>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</si>
  <si>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</si>
  <si>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</si>
  <si>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</si>
  <si>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</si>
  <si>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</si>
  <si>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</si>
  <si>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</si>
  <si>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</si>
  <si>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</si>
  <si>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</si>
  <si>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</si>
  <si>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</si>
  <si>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</si>
  <si>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</si>
  <si>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</si>
  <si>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</si>
  <si>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</si>
  <si>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</si>
  <si>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</si>
  <si>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</si>
  <si>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</si>
  <si>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</si>
  <si>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</si>
  <si>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</si>
  <si>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</si>
  <si>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</si>
  <si>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</si>
  <si>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</si>
  <si>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</si>
  <si>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</si>
  <si>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</si>
  <si>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</si>
  <si>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</si>
  <si>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</si>
  <si>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</si>
  <si>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</si>
  <si>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</si>
  <si>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</si>
  <si>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</si>
  <si>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</si>
  <si>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</si>
  <si>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</si>
  <si>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</si>
  <si>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</si>
  <si>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</si>
  <si>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</si>
  <si>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</si>
  <si>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</si>
  <si>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</si>
  <si>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</si>
  <si>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</si>
  <si>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</si>
  <si>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</si>
  <si>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</si>
  <si>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</si>
  <si>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</si>
  <si>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</si>
  <si>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</si>
  <si>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</si>
  <si>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</si>
  <si>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</si>
  <si>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</si>
  <si>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</si>
  <si>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</si>
  <si>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</si>
  <si>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</si>
  <si>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</si>
  <si>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</si>
  <si>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</si>
  <si>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</si>
  <si>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</si>
  <si>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</si>
  <si>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</si>
  <si>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</si>
  <si>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</si>
  <si>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</si>
  <si>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</si>
  <si>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</si>
  <si>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</si>
  <si>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</si>
  <si>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</si>
  <si>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</si>
  <si>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</si>
  <si>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</si>
  <si>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</si>
  <si>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</si>
  <si>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</si>
  <si>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</si>
  <si>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</si>
  <si>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</si>
  <si>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</si>
  <si>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</si>
  <si>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</si>
  <si>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</si>
  <si>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</si>
  <si>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</si>
  <si>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</si>
  <si>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</si>
  <si>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</si>
  <si>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</si>
  <si>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</si>
  <si>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</si>
  <si>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</si>
  <si>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</si>
  <si>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</si>
  <si>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</si>
  <si>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</si>
  <si>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</si>
  <si>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</si>
  <si>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</si>
  <si>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</si>
  <si>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</si>
  <si>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</si>
  <si>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</si>
  <si>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</si>
  <si>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</si>
  <si>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</si>
  <si>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</si>
  <si>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</si>
  <si>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</si>
  <si>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</si>
  <si>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</si>
  <si>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</si>
  <si>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</si>
  <si>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</si>
  <si>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</si>
  <si>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</si>
  <si>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</si>
  <si>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</si>
  <si>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</si>
  <si>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</si>
  <si>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</si>
  <si>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</si>
  <si>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</si>
  <si>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</si>
  <si>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</si>
  <si>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</si>
  <si>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</si>
  <si>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</si>
  <si>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</si>
  <si>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</si>
  <si>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</si>
  <si>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</si>
  <si>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</si>
  <si>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</si>
  <si>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</si>
  <si>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</si>
  <si>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</si>
  <si>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</si>
  <si>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</si>
  <si>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</si>
  <si>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</si>
  <si>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</si>
  <si>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</si>
  <si>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</si>
  <si>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</si>
  <si>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</si>
  <si>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</si>
  <si>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</si>
  <si>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</si>
  <si>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</si>
  <si>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</si>
  <si>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</si>
  <si>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</si>
  <si>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</si>
  <si>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</si>
  <si>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</si>
  <si>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</si>
  <si>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</si>
  <si>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</si>
  <si>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</si>
  <si>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</si>
  <si>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</si>
  <si>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</si>
  <si>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</si>
  <si>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</si>
  <si>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</si>
  <si>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</si>
  <si>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</si>
  <si>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</si>
  <si>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</si>
  <si>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</si>
  <si>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</si>
  <si>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</si>
  <si>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</si>
  <si>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</si>
  <si>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</si>
  <si>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</si>
  <si>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</si>
  <si>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</si>
  <si>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</si>
  <si>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</si>
  <si>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</si>
  <si>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</si>
  <si>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</si>
  <si>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</si>
  <si>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</si>
  <si>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</si>
  <si>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</si>
  <si>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</si>
  <si>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</si>
  <si>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</si>
  <si>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</si>
  <si>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</si>
  <si>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</si>
  <si>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</si>
  <si>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</si>
  <si>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</si>
  <si>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</si>
  <si>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</si>
  <si>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</si>
  <si>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</si>
  <si>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</si>
  <si>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</si>
  <si>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</si>
  <si>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</si>
  <si>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</si>
  <si>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</si>
  <si>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</si>
  <si>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</si>
  <si>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</si>
  <si>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</si>
  <si>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</si>
  <si>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</si>
  <si>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</si>
  <si>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</si>
  <si>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</si>
  <si>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</si>
  <si>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</si>
  <si>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</si>
  <si>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</si>
  <si>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</si>
  <si>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</si>
  <si>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</si>
  <si>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</si>
  <si>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</si>
  <si>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</si>
  <si>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</si>
  <si>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</si>
  <si>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</si>
  <si>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</si>
  <si>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</si>
  <si>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</si>
  <si>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</si>
  <si>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</si>
  <si>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</si>
  <si>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</si>
  <si>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</si>
  <si>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</si>
  <si>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</si>
  <si>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</si>
  <si>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</si>
  <si>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</si>
  <si>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</si>
  <si>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</si>
  <si>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</si>
  <si>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</si>
  <si>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</si>
  <si>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</si>
  <si>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</si>
  <si>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</si>
  <si>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</si>
  <si>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</si>
  <si>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</si>
  <si>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</si>
  <si>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</si>
  <si>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</si>
  <si>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</si>
  <si>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</si>
  <si>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</si>
  <si>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</si>
  <si>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</si>
  <si>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</si>
  <si>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</si>
  <si>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</si>
  <si>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</si>
  <si>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</si>
  <si>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</si>
  <si>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</si>
  <si>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</si>
  <si>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</si>
  <si>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</si>
  <si>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</si>
  <si>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</si>
  <si>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</si>
  <si>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</si>
  <si>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</si>
  <si>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</si>
  <si>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</si>
  <si>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</si>
  <si>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</si>
  <si>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</si>
  <si>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</si>
  <si>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</si>
  <si>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</si>
  <si>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</si>
  <si>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</si>
  <si>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</si>
  <si>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</si>
  <si>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</si>
  <si>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</si>
  <si>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</si>
  <si>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</si>
  <si>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</si>
  <si>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</si>
  <si>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</si>
  <si>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</si>
  <si>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</si>
  <si>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</si>
  <si>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</si>
  <si>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</si>
  <si>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</si>
  <si>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</si>
  <si>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</si>
  <si>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</si>
  <si>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</si>
  <si>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</si>
  <si>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</si>
  <si>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</si>
  <si>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</si>
  <si>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</si>
  <si>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</si>
  <si>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</si>
  <si>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</si>
  <si>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</si>
  <si>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</si>
  <si>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</si>
  <si>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</si>
  <si>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</si>
  <si>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</si>
  <si>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</si>
  <si>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</si>
  <si>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</si>
  <si>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</si>
  <si>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</si>
  <si>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</si>
  <si>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</si>
  <si>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</si>
  <si>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</si>
  <si>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</si>
  <si>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</si>
  <si>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</si>
  <si>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</si>
  <si>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</si>
  <si>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</si>
  <si>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</si>
  <si>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</si>
  <si>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</si>
  <si>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</si>
  <si>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</si>
  <si>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</si>
  <si>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</si>
  <si>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</si>
  <si>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</si>
  <si>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</si>
  <si>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</si>
  <si>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</si>
  <si>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</si>
  <si>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</si>
  <si>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</si>
  <si>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</si>
  <si>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</si>
  <si>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</si>
  <si>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</si>
  <si>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</si>
  <si>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</si>
  <si>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</si>
  <si>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</si>
  <si>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</si>
  <si>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</si>
  <si>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</si>
  <si>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</si>
  <si>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</si>
  <si>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</si>
  <si>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</si>
  <si>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</si>
  <si>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</si>
  <si>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</si>
  <si>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</si>
  <si>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</si>
  <si>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</si>
  <si>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</si>
  <si>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</si>
  <si>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</si>
  <si>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</si>
  <si>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</si>
  <si>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</si>
  <si>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</si>
  <si>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</si>
  <si>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</si>
  <si>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</si>
  <si>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</si>
  <si>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</si>
  <si>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</si>
  <si>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</si>
  <si>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</si>
  <si>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</si>
  <si>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</si>
  <si>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</si>
  <si>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</si>
  <si>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</si>
  <si>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</si>
  <si>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</si>
  <si>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</si>
  <si>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</si>
  <si>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</si>
  <si>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</si>
  <si>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</si>
  <si>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</si>
  <si>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</si>
  <si>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</si>
  <si>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</si>
  <si>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</si>
  <si>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</si>
  <si>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</si>
  <si>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</si>
  <si>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</si>
  <si>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</si>
  <si>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</si>
  <si>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</si>
  <si>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</si>
  <si>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</si>
  <si>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</si>
  <si>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</si>
  <si>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</si>
  <si>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</si>
  <si>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</si>
  <si>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</si>
  <si>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</si>
  <si>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</si>
  <si>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</si>
  <si>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</si>
  <si>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</si>
  <si>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</si>
  <si>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</si>
  <si>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</si>
  <si>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</si>
  <si>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</si>
  <si>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</si>
  <si>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</si>
  <si>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</si>
  <si>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</si>
  <si>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</si>
  <si>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</si>
  <si>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</si>
  <si>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</si>
  <si>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</si>
  <si>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</si>
  <si>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</si>
  <si>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</si>
  <si>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</si>
  <si>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</si>
  <si>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</si>
  <si>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</si>
  <si>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</si>
  <si>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</si>
  <si>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</si>
  <si>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</si>
  <si>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</si>
  <si>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</si>
  <si>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</si>
  <si>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</si>
  <si>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</si>
  <si>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</si>
  <si>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</si>
  <si>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</si>
  <si>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</si>
  <si>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</si>
  <si>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</si>
  <si>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</si>
  <si>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</si>
  <si>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</si>
  <si>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</si>
  <si>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</si>
  <si>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</si>
  <si>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</si>
  <si>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</si>
  <si>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</si>
  <si>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</si>
  <si>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</si>
  <si>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</si>
  <si>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</si>
  <si>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</si>
  <si>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</si>
  <si>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</si>
  <si>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</si>
  <si>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</si>
  <si>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</si>
  <si>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</si>
  <si>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</si>
  <si>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</si>
  <si>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</si>
  <si>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</si>
  <si>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</si>
  <si>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</si>
  <si>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</si>
  <si>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</si>
  <si>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</si>
  <si>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</si>
  <si>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</si>
  <si>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</si>
  <si>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</si>
  <si>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</si>
  <si>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</si>
  <si>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</si>
  <si>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</si>
  <si>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</si>
  <si>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</si>
  <si>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</si>
  <si>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</si>
  <si>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</si>
  <si>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</si>
  <si>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</si>
  <si>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</si>
  <si>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</si>
  <si>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</si>
  <si>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</si>
  <si>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</si>
  <si>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</si>
  <si>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</si>
  <si>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</si>
  <si>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</si>
  <si>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</si>
  <si>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</si>
  <si>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</si>
  <si>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</si>
  <si>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</si>
  <si>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</si>
  <si>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</si>
  <si>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</si>
  <si>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</si>
  <si>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</si>
  <si>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</si>
  <si>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</si>
  <si>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</si>
  <si>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</si>
  <si>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</si>
  <si>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</si>
  <si>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</si>
  <si>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</si>
  <si>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</si>
  <si>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</si>
  <si>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</si>
  <si>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</si>
  <si>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</si>
  <si>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</si>
  <si>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</si>
  <si>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</si>
  <si>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</si>
  <si>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</si>
  <si>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</si>
  <si>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</si>
  <si>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</si>
  <si>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</si>
  <si>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</si>
  <si>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</si>
  <si>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</si>
  <si>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</si>
  <si>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</si>
  <si>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</si>
  <si>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</si>
  <si>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</si>
  <si>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</si>
  <si>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</si>
  <si>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</si>
  <si>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</si>
  <si>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</si>
  <si>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</si>
  <si>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</si>
  <si>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</si>
  <si>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</si>
  <si>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</si>
  <si>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</si>
  <si>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</si>
  <si>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</si>
  <si>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</si>
  <si>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</si>
  <si>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</si>
  <si>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</si>
  <si>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</si>
  <si>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</si>
  <si>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</si>
  <si>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</si>
  <si>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</si>
  <si>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</si>
  <si>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</si>
  <si>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</si>
  <si>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</si>
  <si>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</si>
  <si>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</si>
  <si>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</si>
  <si>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</si>
  <si>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</si>
  <si>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</si>
  <si>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</si>
  <si>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</si>
  <si>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</si>
  <si>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</si>
  <si>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</si>
  <si>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</si>
  <si>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</si>
  <si>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</si>
  <si>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</si>
  <si>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</si>
  <si>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</si>
  <si>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</si>
  <si>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</si>
  <si>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</si>
  <si>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</si>
  <si>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</si>
  <si>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</si>
  <si>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</si>
  <si>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</si>
  <si>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</si>
  <si>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</si>
  <si>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</si>
  <si>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</si>
  <si>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</si>
  <si>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</si>
  <si>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</si>
  <si>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</si>
  <si>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</si>
  <si>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</si>
  <si>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</si>
  <si>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</si>
  <si>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</si>
  <si>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</si>
  <si>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</si>
  <si>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</si>
  <si>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</si>
  <si>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</si>
  <si>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</si>
  <si>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</si>
  <si>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</si>
  <si>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</si>
  <si>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</si>
  <si>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</si>
  <si>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</si>
  <si>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</si>
  <si>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</si>
  <si>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</si>
  <si>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</si>
  <si>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</si>
  <si>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</si>
  <si>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</si>
  <si>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</si>
  <si>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</si>
  <si>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</si>
  <si>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</si>
  <si>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</si>
  <si>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</si>
  <si>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</si>
  <si>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</si>
  <si>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</si>
  <si>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</si>
  <si>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</si>
  <si>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</si>
  <si>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</si>
  <si>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</si>
  <si>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</si>
  <si>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</si>
  <si>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</si>
  <si>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</si>
  <si>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</si>
  <si>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</si>
  <si>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</si>
  <si>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</si>
  <si>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</si>
  <si>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</si>
  <si>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</si>
  <si>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</si>
  <si>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</si>
  <si>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</si>
  <si>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</si>
  <si>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</si>
  <si>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</si>
  <si>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</si>
  <si>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</si>
  <si>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</si>
  <si>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</si>
  <si>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</si>
  <si>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</si>
  <si>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</si>
  <si>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</si>
  <si>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</si>
  <si>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</si>
  <si>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</si>
  <si>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</si>
  <si>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</si>
  <si>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</si>
  <si>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</si>
  <si>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</si>
  <si>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</si>
  <si>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</si>
  <si>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</si>
  <si>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</si>
  <si>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</si>
  <si>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</si>
  <si>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</si>
  <si>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</si>
  <si>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</si>
  <si>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</si>
  <si>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</si>
  <si>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</si>
  <si>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</si>
  <si>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</si>
  <si>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</si>
  <si>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</si>
  <si>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</si>
  <si>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</si>
  <si>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</si>
  <si>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</si>
  <si>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</si>
  <si>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</si>
  <si>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</si>
  <si>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</si>
  <si>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</si>
  <si>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</si>
  <si>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</si>
  <si>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</si>
  <si>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</si>
  <si>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</si>
  <si>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</si>
  <si>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</si>
  <si>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</si>
  <si>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</si>
  <si>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</si>
  <si>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</si>
  <si>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</si>
  <si>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</si>
  <si>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</si>
  <si>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</si>
  <si>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</si>
  <si>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</si>
  <si>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</si>
  <si>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</si>
  <si>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</si>
  <si>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</si>
  <si>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</si>
  <si>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</si>
  <si>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</si>
  <si>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</si>
  <si>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</si>
  <si>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</si>
  <si>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</si>
  <si>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</si>
  <si>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</si>
  <si>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</si>
  <si>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</si>
  <si>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</si>
  <si>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</si>
  <si>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</si>
  <si>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</si>
  <si>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</si>
  <si>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</si>
  <si>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</si>
  <si>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</si>
  <si>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</si>
  <si>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</si>
  <si>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</si>
  <si>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</si>
  <si>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</si>
  <si>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</si>
  <si>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</si>
  <si>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</si>
  <si>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</si>
  <si>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</si>
  <si>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</si>
  <si>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</si>
  <si>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</si>
  <si>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</si>
  <si>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</si>
  <si>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</si>
  <si>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</si>
  <si>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</si>
  <si>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</si>
  <si>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</si>
  <si>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</si>
  <si>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</si>
  <si>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</si>
  <si>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</si>
  <si>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</si>
  <si>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</si>
  <si>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</si>
  <si>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</si>
  <si>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</si>
  <si>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</si>
  <si>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</si>
  <si>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</si>
  <si>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</si>
  <si>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</si>
  <si>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</si>
  <si>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</si>
  <si>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</si>
  <si>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</si>
  <si>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</si>
  <si>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</si>
  <si>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</si>
  <si>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</si>
  <si>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</si>
  <si>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</si>
  <si>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</si>
  <si>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</si>
  <si>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</si>
  <si>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</si>
  <si>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</si>
  <si>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</si>
  <si>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</si>
  <si>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</si>
  <si>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</si>
  <si>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</si>
  <si>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</si>
  <si>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</si>
  <si>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</si>
  <si>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</si>
  <si>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</si>
  <si>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</si>
  <si>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</si>
  <si>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</si>
  <si>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</si>
  <si>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</si>
  <si>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</si>
  <si>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</si>
  <si>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</si>
  <si>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</si>
  <si>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</si>
  <si>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</si>
  <si>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</si>
  <si>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</si>
  <si>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</si>
  <si>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</si>
  <si>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</si>
  <si>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</si>
  <si>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</si>
  <si>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</si>
  <si>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</si>
  <si>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</si>
  <si>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</si>
  <si>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</si>
  <si>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</si>
  <si>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</si>
  <si>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</si>
  <si>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</si>
  <si>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</si>
  <si>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</si>
  <si>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</si>
  <si>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</si>
  <si>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</si>
  <si>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</si>
  <si>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</si>
  <si>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</si>
  <si>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</si>
  <si>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</si>
  <si>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</si>
  <si>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</si>
  <si>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</si>
  <si>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</si>
  <si>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</si>
  <si>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</si>
  <si>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</si>
  <si>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</si>
  <si>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</si>
  <si>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</si>
  <si>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</si>
  <si>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</si>
  <si>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</si>
  <si>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</si>
  <si>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</si>
  <si>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</si>
  <si>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</si>
  <si>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</si>
  <si>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</si>
  <si>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</si>
  <si>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</si>
  <si>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</si>
  <si>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</si>
  <si>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</si>
  <si>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</si>
  <si>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</si>
  <si>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</si>
  <si>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</si>
  <si>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</si>
  <si>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</si>
  <si>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</si>
  <si>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</si>
  <si>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</si>
  <si>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</si>
  <si>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</si>
  <si>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</si>
  <si>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</si>
  <si>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</si>
  <si>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</si>
  <si>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</si>
  <si>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</si>
  <si>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</si>
  <si>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</si>
  <si>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</si>
  <si>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</si>
  <si>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</si>
  <si>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</si>
  <si>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</si>
  <si>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</si>
  <si>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</si>
  <si>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</si>
  <si>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</si>
  <si>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</si>
  <si>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</si>
  <si>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</si>
  <si>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</si>
  <si>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</si>
  <si>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</si>
  <si>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</si>
  <si>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</si>
  <si>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</si>
  <si>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</si>
  <si>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</si>
  <si>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</si>
  <si>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</si>
  <si>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</si>
  <si>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</si>
  <si>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</si>
  <si>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</si>
  <si>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</si>
  <si>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</si>
  <si>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</si>
  <si>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</si>
  <si>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</si>
  <si>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</si>
  <si>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</si>
  <si>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</si>
  <si>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</si>
  <si>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</si>
  <si>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</si>
  <si>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</si>
  <si>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</si>
  <si>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</si>
  <si>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</si>
  <si>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</si>
  <si>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</si>
  <si>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</si>
  <si>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</si>
  <si>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</si>
  <si>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</si>
  <si>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</si>
  <si>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</si>
  <si>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</si>
  <si>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</si>
  <si>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</si>
  <si>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</si>
  <si>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</si>
  <si>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</si>
  <si>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</si>
  <si>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</si>
  <si>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</si>
  <si>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</si>
  <si>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</si>
  <si>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</si>
  <si>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</si>
  <si>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</si>
  <si>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</si>
  <si>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</si>
  <si>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</si>
  <si>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</si>
  <si>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</si>
  <si>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</si>
  <si>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</si>
  <si>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</si>
  <si>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</si>
  <si>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</si>
  <si>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</si>
  <si>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</si>
  <si>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</si>
  <si>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</si>
  <si>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</si>
  <si>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</si>
  <si>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</si>
  <si>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</si>
  <si>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</si>
  <si>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</si>
  <si>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</si>
  <si>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</si>
  <si>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</si>
  <si>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</si>
  <si>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</si>
  <si>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</si>
  <si>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</si>
  <si>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</si>
  <si>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</si>
  <si>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</si>
  <si>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</si>
  <si>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</si>
  <si>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</si>
  <si>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</si>
  <si>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</si>
  <si>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</si>
  <si>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</si>
  <si>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</si>
  <si>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</si>
  <si>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</si>
  <si>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</si>
  <si>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</si>
  <si>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</si>
  <si>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</si>
  <si>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</si>
  <si>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</si>
  <si>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</si>
  <si>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</si>
  <si>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</si>
  <si>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</si>
  <si>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</si>
  <si>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</si>
  <si>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</si>
  <si>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</si>
  <si>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</si>
  <si>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</si>
  <si>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</si>
  <si>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</si>
  <si>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</si>
  <si>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</si>
  <si>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</si>
  <si>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</si>
  <si>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</si>
  <si>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</si>
  <si>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</si>
  <si>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</si>
  <si>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</si>
  <si>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</si>
  <si>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</si>
  <si>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</si>
  <si>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</si>
  <si>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</si>
  <si>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</si>
  <si>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</si>
  <si>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</si>
  <si>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</si>
  <si>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</si>
  <si>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</si>
  <si>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</si>
  <si>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</si>
  <si>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</si>
  <si>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</si>
  <si>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</si>
  <si>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</si>
  <si>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</si>
  <si>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</si>
  <si>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</si>
  <si>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</si>
  <si>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</si>
  <si>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</si>
  <si>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</si>
  <si>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</si>
  <si>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</si>
  <si>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</si>
  <si>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</si>
  <si>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</si>
  <si>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</si>
  <si>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</si>
  <si>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</si>
  <si>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</si>
  <si>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</si>
  <si>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</si>
  <si>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</si>
  <si>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</si>
  <si>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</si>
  <si>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</si>
  <si>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</si>
  <si>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</si>
  <si>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</si>
  <si>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</si>
  <si>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</si>
  <si>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</si>
  <si>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</si>
  <si>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</si>
  <si>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</si>
  <si>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</si>
  <si>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</si>
  <si>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</si>
  <si>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</si>
  <si>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</si>
  <si>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</si>
  <si>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</si>
  <si>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</si>
  <si>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</si>
  <si>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</si>
  <si>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</si>
  <si>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</si>
  <si>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</si>
  <si>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</si>
  <si>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</si>
  <si>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</si>
  <si>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</si>
  <si>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</si>
  <si>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</si>
  <si>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</si>
  <si>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</si>
  <si>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</si>
  <si>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</si>
  <si>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</si>
  <si>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</si>
  <si>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</si>
  <si>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</si>
  <si>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</si>
  <si>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</si>
  <si>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</si>
  <si>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</si>
  <si>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</si>
  <si>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</si>
  <si>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</si>
  <si>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</si>
  <si>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</si>
  <si>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</si>
  <si>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</si>
  <si>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</si>
  <si>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</si>
  <si>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</si>
  <si>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</si>
  <si>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</si>
  <si>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</si>
  <si>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</si>
  <si>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</si>
  <si>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</si>
  <si>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</si>
  <si>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</si>
  <si>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</si>
  <si>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</si>
  <si>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</si>
  <si>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</si>
  <si>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</si>
  <si>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</si>
  <si>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</si>
  <si>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</si>
  <si>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</si>
  <si>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</si>
  <si>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</si>
  <si>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</si>
  <si>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</si>
  <si>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</si>
  <si>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</si>
  <si>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</si>
  <si>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</si>
  <si>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</si>
  <si>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</si>
  <si>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</si>
  <si>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</si>
  <si>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</si>
  <si>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</si>
  <si>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</si>
  <si>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</si>
  <si>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</si>
  <si>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</si>
  <si>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</si>
  <si>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</si>
  <si>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</si>
  <si>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</si>
  <si>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</si>
  <si>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</si>
  <si>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</si>
  <si>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</si>
  <si>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</si>
  <si>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</si>
  <si>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</si>
  <si>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</si>
  <si>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</si>
  <si>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</si>
  <si>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</si>
  <si>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</si>
  <si>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</si>
  <si>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</si>
  <si>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</si>
  <si>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</si>
  <si>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</si>
  <si>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</si>
  <si>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</si>
  <si>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</si>
  <si>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</si>
  <si>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</si>
  <si>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</si>
  <si>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</si>
  <si>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</si>
  <si>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</si>
  <si>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</si>
  <si>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</si>
  <si>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</si>
  <si>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</si>
  <si>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</si>
  <si>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</si>
  <si>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</si>
  <si>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</si>
  <si>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</si>
  <si>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</si>
  <si>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</si>
  <si>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</si>
  <si>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</si>
  <si>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</si>
  <si>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</si>
  <si>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</si>
  <si>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</si>
  <si>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</si>
  <si>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</si>
  <si>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</si>
  <si>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</si>
  <si>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</si>
  <si>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</si>
  <si>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</si>
  <si>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</si>
  <si>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</si>
  <si>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</si>
  <si>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</si>
  <si>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</si>
  <si>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</si>
  <si>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</si>
  <si>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</si>
  <si>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</si>
  <si>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</si>
  <si>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</si>
  <si>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</si>
  <si>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</si>
  <si>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</si>
  <si>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</si>
  <si>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</si>
  <si>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</si>
  <si>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</si>
  <si>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</si>
  <si>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</si>
  <si>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</si>
  <si>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</si>
  <si>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</si>
  <si>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</si>
  <si>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</si>
  <si>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</si>
  <si>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</si>
  <si>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</si>
  <si>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</si>
  <si>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</si>
  <si>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</si>
  <si>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</si>
  <si>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</si>
  <si>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</si>
  <si>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</si>
  <si>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</si>
  <si>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</si>
  <si>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</si>
  <si>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</si>
  <si>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</si>
  <si>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</si>
  <si>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</si>
  <si>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</si>
  <si>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</si>
  <si>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</si>
  <si>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</si>
  <si>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</si>
  <si>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</si>
  <si>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</si>
  <si>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</si>
  <si>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</si>
  <si>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</si>
  <si>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</si>
  <si>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</si>
  <si>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</si>
  <si>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</si>
  <si>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</si>
  <si>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</si>
  <si>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</si>
  <si>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</si>
  <si>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</si>
  <si>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</si>
  <si>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</si>
  <si>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</si>
  <si>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</si>
  <si>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</si>
  <si>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</si>
  <si>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</si>
  <si>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</si>
  <si>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</si>
  <si>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</si>
  <si>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</si>
  <si>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</si>
  <si>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</si>
  <si>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</si>
  <si>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</si>
  <si>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</si>
  <si>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</si>
  <si>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</si>
  <si>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</si>
  <si>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</si>
  <si>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</si>
  <si>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</si>
  <si>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</si>
  <si>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</si>
  <si>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</si>
  <si>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</si>
  <si>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</si>
  <si>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</si>
  <si>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</si>
  <si>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</si>
  <si>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</si>
  <si>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</si>
  <si>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</si>
  <si>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</si>
  <si>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</si>
  <si>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</si>
  <si>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</si>
  <si>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</si>
  <si>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</si>
  <si>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</si>
  <si>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</si>
  <si>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</si>
  <si>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</si>
  <si>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</si>
  <si>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</si>
  <si>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</si>
  <si>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</si>
  <si>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</si>
  <si>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</si>
  <si>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</si>
  <si>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</si>
  <si>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</si>
  <si>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</si>
  <si>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</si>
  <si>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</si>
  <si>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</si>
  <si>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</si>
  <si>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</si>
  <si>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</si>
  <si>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</si>
  <si>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</si>
  <si>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</si>
  <si>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</si>
  <si>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</si>
  <si>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</si>
  <si>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</si>
  <si>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</si>
  <si>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</si>
  <si>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</si>
  <si>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</si>
  <si>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</si>
  <si>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</si>
  <si>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</si>
  <si>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</si>
  <si>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</si>
  <si>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</si>
  <si>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</si>
  <si>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</si>
  <si>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</si>
  <si>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</si>
  <si>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</si>
  <si>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</si>
  <si>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</si>
  <si>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</si>
  <si>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</si>
  <si>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</si>
  <si>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</si>
  <si>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</si>
  <si>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</si>
  <si>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</si>
  <si>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</si>
  <si>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</si>
  <si>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</si>
  <si>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</si>
  <si>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</si>
  <si>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</si>
  <si>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</si>
  <si>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</si>
  <si>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</si>
  <si>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</si>
  <si>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</si>
  <si>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</si>
  <si>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</si>
  <si>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</si>
  <si>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</si>
  <si>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</si>
  <si>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</si>
  <si>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</si>
  <si>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</si>
  <si>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</si>
  <si>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</si>
  <si>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</si>
  <si>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</si>
  <si>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</si>
  <si>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</si>
  <si>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</si>
  <si>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</si>
  <si>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</si>
  <si>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</si>
  <si>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</si>
  <si>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</si>
  <si>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</si>
  <si>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</si>
  <si>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</si>
  <si>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</si>
  <si>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</si>
  <si>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</si>
  <si>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</si>
  <si>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</si>
  <si>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</si>
  <si>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</si>
  <si>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</si>
  <si>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</si>
  <si>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</si>
  <si>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</si>
  <si>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</si>
  <si>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</si>
  <si>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</si>
  <si>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</si>
  <si>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</si>
  <si>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</si>
  <si>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</si>
  <si>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</si>
  <si>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</si>
  <si>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</si>
  <si>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</si>
  <si>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</si>
  <si>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</si>
  <si>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</si>
  <si>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</si>
  <si>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</si>
  <si>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</si>
  <si>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</si>
  <si>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</si>
  <si>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</si>
  <si>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</si>
  <si>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</si>
  <si>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</si>
  <si>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</si>
  <si>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</si>
  <si>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</si>
  <si>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</si>
  <si>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</si>
  <si>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</si>
  <si>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</si>
  <si>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</si>
  <si>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</si>
  <si>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</si>
  <si>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</si>
  <si>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</si>
  <si>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</si>
  <si>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</si>
  <si>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</si>
  <si>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</si>
  <si>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</si>
  <si>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</si>
  <si>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</si>
  <si>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</si>
  <si>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</si>
  <si>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</si>
  <si>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</si>
  <si>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</si>
  <si>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</si>
  <si>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</si>
  <si>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</si>
  <si>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</si>
  <si>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</si>
  <si>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</si>
  <si>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</si>
  <si>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</si>
  <si>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</si>
  <si>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</si>
  <si>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</si>
  <si>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</si>
  <si>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</si>
  <si>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</si>
  <si>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</si>
  <si>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</si>
  <si>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</si>
  <si>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</si>
  <si>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</si>
  <si>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</si>
  <si>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</si>
  <si>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</si>
  <si>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</si>
  <si>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</si>
  <si>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</si>
  <si>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</si>
  <si>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</si>
  <si>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</si>
  <si>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</si>
  <si>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</si>
  <si>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</si>
  <si>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</si>
  <si>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</si>
  <si>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</si>
  <si>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</si>
  <si>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</si>
  <si>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</si>
  <si>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</si>
  <si>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</si>
  <si>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</si>
  <si>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</si>
  <si>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</si>
  <si>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</si>
  <si>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</si>
  <si>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</si>
  <si>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</si>
  <si>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</si>
  <si>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</si>
  <si>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</si>
  <si>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</si>
  <si>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</si>
  <si>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</si>
  <si>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</si>
  <si>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</si>
  <si>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</si>
  <si>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</si>
  <si>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</si>
  <si>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</si>
  <si>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</si>
  <si>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</si>
  <si>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</si>
  <si>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</si>
  <si>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</si>
  <si>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</si>
  <si>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</si>
  <si>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</si>
  <si>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</si>
  <si>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</si>
  <si>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</si>
  <si>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</si>
  <si>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</si>
  <si>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</si>
  <si>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</si>
  <si>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</si>
  <si>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</si>
  <si>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</si>
  <si>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</si>
  <si>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</si>
  <si>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</si>
  <si>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</si>
  <si>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</si>
  <si>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</si>
  <si>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</si>
  <si>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</si>
  <si>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</si>
  <si>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</si>
  <si>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</si>
  <si>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</si>
  <si>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</si>
  <si>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</si>
  <si>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</si>
  <si>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</si>
  <si>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</si>
  <si>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</si>
  <si>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</si>
  <si>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</si>
  <si>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</si>
  <si>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</si>
  <si>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</si>
  <si>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</si>
  <si>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</si>
  <si>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</si>
  <si>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</si>
  <si>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</si>
  <si>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</si>
  <si>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</si>
  <si>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</si>
  <si>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</si>
  <si>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</si>
  <si>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</si>
  <si>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</si>
  <si>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</si>
  <si>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</si>
  <si>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</si>
  <si>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</si>
  <si>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</si>
  <si>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</si>
  <si>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</si>
  <si>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</si>
  <si>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</si>
  <si>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</si>
  <si>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</si>
  <si>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</si>
  <si>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</si>
  <si>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</si>
  <si>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</si>
  <si>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</si>
  <si>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</si>
  <si>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</si>
  <si>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</si>
  <si>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</si>
  <si>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</si>
  <si>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</si>
  <si>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</si>
  <si>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</si>
  <si>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</si>
  <si>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</si>
  <si>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</si>
  <si>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</si>
  <si>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</si>
  <si>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</si>
  <si>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</si>
  <si>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</si>
  <si>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</si>
  <si>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</si>
  <si>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</si>
  <si>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</si>
  <si>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</si>
  <si>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</si>
  <si>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</si>
  <si>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</si>
  <si>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</si>
  <si>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</si>
  <si>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</si>
  <si>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</si>
  <si>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</si>
  <si>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</si>
  <si>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</si>
  <si>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</si>
  <si>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</si>
  <si>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</si>
  <si>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</si>
  <si>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</si>
  <si>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</si>
  <si>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</si>
  <si>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</si>
  <si>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</si>
  <si>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</si>
  <si>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</si>
  <si>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</si>
  <si>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</si>
  <si>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</si>
  <si>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</si>
  <si>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</si>
  <si>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</si>
  <si>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</si>
  <si>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</si>
  <si>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</si>
  <si>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</si>
  <si>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</si>
  <si>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</si>
  <si>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</si>
  <si>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</si>
  <si>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</si>
  <si>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</si>
  <si>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</si>
  <si>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</si>
  <si>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</si>
  <si>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</si>
  <si>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</si>
  <si>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</si>
  <si>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</si>
  <si>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</si>
  <si>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</si>
  <si>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</si>
  <si>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</si>
  <si>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</si>
  <si>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</si>
  <si>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</si>
  <si>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</si>
  <si>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</si>
  <si>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</si>
  <si>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</si>
  <si>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</si>
  <si>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</si>
  <si>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</si>
  <si>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</si>
  <si>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</si>
  <si>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</si>
  <si>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</si>
  <si>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</si>
  <si>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</si>
  <si>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</si>
  <si>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</si>
  <si>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</si>
  <si>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</si>
  <si>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</si>
  <si>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</si>
  <si>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</si>
  <si>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</si>
  <si>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</si>
  <si>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</si>
  <si>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</si>
  <si>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</si>
  <si>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</si>
  <si>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</si>
  <si>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</si>
  <si>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</si>
  <si>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</si>
  <si>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</si>
  <si>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</si>
  <si>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</si>
  <si>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</si>
  <si>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</si>
  <si>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</si>
  <si>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</si>
  <si>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</si>
  <si>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</si>
  <si>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</si>
  <si>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</si>
  <si>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</si>
  <si>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</si>
  <si>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</si>
  <si>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</si>
  <si>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</si>
  <si>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</si>
  <si>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</si>
  <si>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</si>
  <si>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</si>
  <si>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</si>
  <si>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</si>
  <si>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</si>
  <si>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</si>
  <si>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</si>
  <si>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</si>
  <si>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</si>
  <si>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</si>
  <si>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</si>
  <si>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</si>
  <si>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</si>
  <si>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</si>
  <si>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</si>
  <si>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</si>
  <si>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</si>
  <si>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</si>
  <si>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</si>
  <si>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</si>
  <si>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</si>
  <si>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</si>
  <si>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</si>
  <si>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</si>
  <si>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</si>
  <si>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</si>
  <si>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</si>
  <si>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</si>
  <si>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</si>
  <si>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</si>
  <si>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</si>
  <si>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</si>
  <si>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</si>
  <si>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</si>
  <si>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</si>
  <si>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</si>
  <si>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</si>
  <si>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</si>
  <si>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</si>
  <si>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</si>
  <si>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</si>
  <si>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</si>
  <si>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</si>
  <si>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</si>
  <si>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</si>
  <si>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</si>
  <si>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</si>
  <si>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</si>
  <si>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</si>
  <si>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</si>
  <si>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</si>
  <si>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</si>
  <si>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</si>
  <si>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</si>
  <si>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</si>
  <si>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</si>
  <si>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</si>
  <si>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</si>
  <si>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</si>
  <si>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</si>
  <si>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</si>
  <si>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</si>
  <si>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</si>
  <si>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</si>
  <si>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</si>
  <si>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</si>
  <si>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</si>
  <si>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</si>
  <si>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</si>
  <si>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</si>
  <si>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</si>
  <si>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</si>
  <si>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</si>
  <si>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</si>
  <si>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</si>
  <si>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</si>
  <si>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</si>
  <si>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</si>
  <si>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</si>
  <si>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</si>
  <si>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</si>
  <si>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</si>
  <si>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</si>
  <si>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</si>
  <si>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</si>
  <si>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</si>
  <si>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</si>
  <si>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</si>
  <si>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</si>
  <si>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</si>
  <si>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</si>
  <si>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</si>
  <si>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</si>
  <si>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</si>
  <si>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</si>
  <si>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</si>
  <si>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</si>
  <si>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</si>
  <si>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</si>
  <si>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</si>
  <si>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</si>
  <si>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</si>
  <si>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</si>
  <si>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</si>
  <si>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</si>
  <si>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</si>
  <si>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</si>
  <si>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</si>
  <si>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</si>
  <si>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</si>
  <si>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</si>
  <si>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</si>
  <si>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</si>
  <si>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</si>
  <si>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</si>
  <si>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</si>
  <si>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</si>
  <si>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</si>
  <si>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</si>
  <si>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</si>
  <si>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</si>
  <si>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</si>
  <si>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</si>
  <si>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</si>
  <si>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</si>
  <si>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</si>
  <si>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</si>
  <si>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</si>
  <si>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</si>
  <si>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</si>
  <si>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</si>
  <si>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</si>
  <si>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</si>
  <si>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</si>
  <si>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</si>
  <si>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</si>
  <si>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</si>
  <si>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</si>
  <si>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</si>
  <si>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</si>
  <si>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</si>
  <si>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</si>
  <si>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</si>
  <si>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</si>
  <si>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</si>
  <si>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</si>
  <si>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</si>
  <si>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</si>
  <si>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</si>
  <si>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</si>
  <si>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</si>
  <si>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</si>
  <si>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</si>
  <si>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</si>
  <si>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</si>
  <si>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</si>
  <si>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</si>
  <si>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</si>
  <si>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</si>
  <si>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</si>
  <si>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</si>
  <si>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</si>
  <si>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</si>
  <si>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</si>
  <si>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</si>
  <si>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</si>
  <si>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</si>
  <si>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</si>
  <si>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</si>
  <si>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</si>
  <si>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</si>
  <si>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</si>
  <si>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</si>
  <si>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</si>
  <si>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</si>
  <si>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</si>
  <si>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</si>
  <si>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</si>
  <si>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</si>
  <si>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</si>
  <si>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</si>
  <si>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</si>
  <si>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</si>
  <si>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</si>
  <si>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</si>
  <si>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</si>
  <si>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</si>
  <si>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</si>
  <si>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</si>
  <si>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</si>
  <si>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</si>
  <si>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</si>
  <si>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</si>
  <si>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</si>
  <si>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</si>
  <si>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</si>
  <si>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</si>
  <si>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</si>
  <si>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</si>
  <si>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</si>
  <si>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</si>
  <si>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</si>
  <si>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</si>
  <si>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</si>
  <si>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</si>
  <si>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</si>
  <si>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</si>
  <si>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</si>
  <si>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</si>
  <si>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</si>
  <si>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</si>
  <si>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</si>
  <si>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</si>
  <si>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</si>
  <si>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</si>
  <si>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</si>
  <si>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</si>
  <si>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</si>
  <si>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</si>
  <si>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</si>
  <si>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</si>
  <si>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</si>
  <si>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</si>
  <si>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</si>
  <si>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</si>
  <si>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</si>
  <si>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</si>
  <si>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</si>
  <si>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</si>
  <si>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</si>
  <si>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</si>
  <si>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</si>
  <si>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</si>
  <si>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</si>
  <si>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</si>
  <si>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</si>
  <si>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</si>
  <si>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</si>
  <si>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</si>
  <si>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</si>
  <si>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</si>
  <si>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</si>
  <si>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</si>
  <si>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</si>
  <si>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</si>
  <si>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</si>
  <si>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</si>
  <si>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</si>
  <si>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</si>
  <si>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</si>
  <si>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</si>
  <si>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</si>
  <si>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</si>
  <si>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</si>
  <si>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</si>
  <si>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</si>
  <si>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</si>
  <si>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</si>
  <si>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</si>
  <si>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</si>
  <si>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</si>
  <si>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</si>
  <si>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</si>
  <si>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</si>
  <si>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</si>
  <si>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</si>
  <si>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</si>
  <si>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</si>
  <si>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</si>
  <si>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</si>
  <si>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</si>
  <si>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</si>
  <si>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</si>
  <si>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</si>
  <si>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</si>
  <si>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</si>
  <si>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</si>
  <si>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</si>
  <si>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</si>
  <si>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</si>
  <si>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</si>
  <si>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</si>
  <si>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</si>
  <si>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</si>
  <si>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</si>
  <si>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</si>
  <si>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</si>
  <si>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</si>
  <si>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</si>
  <si>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</si>
  <si>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</si>
  <si>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</si>
  <si>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</si>
  <si>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</si>
  <si>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</si>
  <si>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</si>
  <si>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</si>
  <si>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</si>
  <si>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</si>
  <si>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</si>
  <si>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</si>
  <si>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</si>
  <si>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</si>
  <si>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</si>
  <si>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</si>
  <si>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</si>
  <si>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</si>
  <si>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</si>
  <si>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</si>
  <si>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</si>
  <si>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</si>
  <si>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</si>
  <si>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</si>
  <si>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</si>
  <si>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</si>
  <si>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</si>
  <si>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</si>
  <si>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</si>
  <si>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</si>
  <si>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</si>
  <si>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</si>
  <si>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</si>
  <si>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</si>
  <si>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</si>
  <si>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</si>
  <si>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</si>
  <si>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</si>
  <si>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</si>
  <si>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</si>
  <si>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</si>
  <si>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</si>
  <si>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</si>
  <si>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</si>
  <si>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</si>
  <si>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</si>
  <si>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</si>
  <si>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</si>
  <si>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</si>
  <si>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</si>
  <si>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</si>
  <si>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</si>
  <si>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</si>
  <si>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</si>
  <si>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</si>
  <si>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</si>
  <si>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</si>
  <si>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</si>
  <si>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</si>
  <si>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</si>
  <si>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</si>
  <si>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</si>
  <si>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</si>
  <si>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</si>
  <si>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</si>
  <si>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</si>
  <si>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</si>
  <si>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</si>
  <si>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</si>
  <si>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</si>
  <si>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</si>
  <si>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</si>
  <si>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</si>
  <si>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</si>
  <si>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</si>
  <si>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</si>
  <si>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</si>
  <si>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</si>
  <si>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</si>
  <si>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</si>
  <si>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</si>
  <si>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</si>
  <si>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</si>
  <si>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</si>
  <si>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</si>
  <si>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</si>
  <si>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</si>
  <si>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</si>
  <si>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</si>
  <si>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</si>
  <si>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</si>
  <si>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</si>
  <si>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</si>
  <si>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</si>
  <si>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</si>
  <si>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</si>
  <si>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</si>
  <si>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</si>
  <si>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</si>
  <si>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</si>
  <si>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</si>
  <si>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</si>
  <si>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</si>
  <si>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</si>
  <si>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</si>
  <si>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</si>
  <si>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</si>
  <si>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</si>
  <si>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</si>
  <si>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</si>
  <si>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</si>
  <si>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</si>
  <si>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</si>
  <si>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</si>
  <si>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</si>
  <si>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</si>
  <si>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</si>
  <si>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</si>
  <si>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</si>
  <si>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</si>
  <si>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</si>
  <si>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</si>
  <si>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</si>
  <si>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</si>
  <si>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</si>
  <si>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</si>
  <si>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</si>
  <si>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</si>
  <si>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</si>
  <si>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</si>
  <si>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</si>
  <si>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</si>
  <si>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</si>
  <si>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</si>
  <si>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</si>
  <si>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</si>
  <si>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</si>
  <si>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</si>
  <si>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</si>
  <si>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</si>
  <si>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</si>
  <si>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</si>
  <si>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</si>
  <si>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</si>
  <si>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</si>
  <si>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</si>
  <si>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</si>
  <si>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</si>
  <si>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</si>
  <si>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</si>
  <si>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</si>
  <si>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</si>
  <si>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</si>
  <si>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</si>
  <si>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</si>
  <si>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</si>
  <si>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</si>
  <si>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</si>
  <si>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</si>
  <si>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</si>
  <si>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</si>
  <si>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</si>
  <si>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</si>
  <si>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</si>
  <si>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</si>
  <si>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</si>
  <si>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</si>
  <si>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</si>
  <si>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</si>
  <si>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</si>
  <si>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</si>
  <si>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</si>
  <si>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</si>
  <si>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</si>
  <si>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</si>
  <si>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</si>
  <si>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</si>
  <si>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</si>
  <si>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</si>
  <si>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</si>
  <si>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</si>
  <si>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</si>
  <si>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</si>
  <si>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</si>
  <si>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</si>
  <si>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</si>
  <si>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</si>
  <si>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</si>
  <si>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</si>
  <si>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</si>
  <si>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</si>
  <si>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</si>
  <si>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</si>
  <si>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</si>
  <si>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</si>
  <si>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</si>
  <si>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</si>
  <si>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</si>
  <si>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</si>
  <si>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</si>
  <si>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</si>
  <si>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</si>
  <si>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</si>
  <si>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</si>
  <si>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</si>
  <si>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</si>
  <si>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</si>
  <si>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</si>
  <si>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</si>
  <si>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</si>
  <si>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</si>
  <si>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</si>
  <si>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</si>
  <si>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</si>
  <si>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</si>
  <si>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</si>
  <si>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</si>
  <si>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</si>
  <si>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</si>
  <si>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</si>
  <si>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</si>
  <si>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</si>
  <si>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</si>
  <si>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</si>
  <si>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</si>
  <si>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</si>
  <si>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</si>
  <si>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</si>
  <si>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</si>
  <si>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</si>
  <si>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</si>
  <si>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</si>
  <si>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</si>
  <si>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</si>
  <si>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</si>
  <si>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</si>
  <si>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</si>
  <si>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</si>
  <si>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</si>
  <si>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</si>
  <si>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</si>
  <si>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</si>
  <si>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</si>
  <si>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</si>
  <si>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</si>
  <si>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</si>
  <si>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</si>
  <si>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</si>
  <si>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</si>
  <si>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</si>
  <si>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</si>
  <si>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</si>
  <si>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</si>
  <si>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</si>
  <si>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</si>
  <si>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</si>
  <si>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</si>
  <si>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</si>
  <si>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</si>
  <si>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</si>
  <si>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</si>
  <si>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</si>
  <si>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</si>
  <si>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</si>
  <si>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</si>
  <si>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</si>
  <si>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</si>
  <si>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</si>
  <si>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</si>
  <si>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</si>
  <si>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</si>
  <si>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</si>
  <si>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</si>
  <si>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</si>
  <si>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</si>
  <si>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</si>
  <si>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</si>
  <si>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</si>
  <si>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</si>
  <si>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</si>
  <si>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</si>
  <si>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</si>
  <si>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</si>
  <si>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</si>
  <si>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</si>
  <si>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</si>
  <si>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</si>
  <si>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</si>
  <si>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</si>
  <si>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</si>
  <si>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</si>
  <si>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</si>
  <si>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</si>
  <si>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</si>
  <si>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</si>
  <si>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</si>
  <si>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</si>
  <si>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</si>
  <si>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</si>
  <si>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</si>
  <si>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</si>
  <si>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</si>
  <si>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</si>
  <si>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</si>
  <si>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</si>
  <si>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</si>
  <si>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</si>
  <si>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</si>
  <si>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</si>
  <si>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</si>
  <si>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</si>
  <si>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</si>
  <si>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</si>
  <si>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</si>
  <si>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</si>
  <si>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</si>
  <si>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</si>
  <si>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</si>
  <si>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</si>
  <si>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</si>
  <si>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</si>
  <si>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</si>
  <si>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</si>
  <si>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</si>
  <si>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</si>
  <si>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</si>
  <si>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</si>
  <si>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</si>
  <si>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</si>
  <si>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</si>
  <si>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</si>
  <si>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</si>
  <si>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</si>
  <si>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</si>
  <si>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</si>
  <si>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</si>
  <si>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</si>
  <si>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</si>
  <si>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</si>
  <si>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</si>
  <si>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</si>
  <si>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</si>
  <si>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</si>
  <si>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</si>
  <si>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</si>
  <si>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</si>
  <si>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</si>
  <si>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</si>
  <si>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</si>
  <si>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</si>
  <si>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</si>
  <si>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</si>
  <si>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</si>
  <si>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</si>
  <si>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</si>
  <si>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</si>
  <si>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</si>
  <si>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</si>
  <si>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</si>
  <si>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</si>
  <si>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</si>
  <si>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</si>
  <si>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</si>
  <si>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</si>
  <si>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</si>
  <si>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</si>
  <si>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</si>
  <si>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</si>
  <si>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</si>
  <si>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</si>
  <si>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</si>
  <si>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</si>
  <si>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</si>
  <si>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</si>
  <si>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</si>
  <si>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</si>
  <si>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</si>
  <si>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</si>
  <si>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</si>
  <si>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</si>
  <si>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</si>
  <si>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</si>
  <si>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</si>
  <si>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</si>
  <si>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</si>
  <si>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</si>
  <si>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</si>
  <si>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</si>
  <si>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</si>
  <si>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</si>
  <si>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</si>
  <si>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</si>
  <si>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</si>
  <si>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</si>
  <si>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</si>
  <si>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</si>
  <si>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</si>
  <si>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</si>
  <si>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</si>
  <si>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</si>
  <si>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</si>
  <si>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</si>
  <si>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</si>
  <si>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</si>
  <si>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</si>
  <si>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</si>
  <si>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</si>
  <si>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</si>
  <si>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</si>
  <si>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</si>
  <si>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</si>
  <si>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</si>
  <si>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</si>
  <si>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</si>
  <si>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</si>
  <si>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</si>
  <si>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</si>
  <si>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</si>
  <si>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</si>
  <si>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</si>
  <si>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</si>
  <si>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</si>
  <si>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</si>
  <si>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</si>
  <si>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</si>
  <si>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</si>
  <si>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</si>
  <si>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</si>
  <si>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</si>
  <si>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</si>
  <si>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</si>
  <si>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</si>
  <si>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</si>
  <si>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</si>
  <si>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</si>
  <si>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</si>
  <si>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</si>
  <si>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</si>
  <si>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</si>
  <si>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</si>
  <si>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</si>
  <si>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</si>
  <si>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</si>
  <si>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</si>
  <si>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</si>
  <si>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</si>
  <si>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</si>
  <si>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</si>
  <si>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</si>
  <si>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</si>
  <si>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</si>
  <si>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</si>
  <si>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</si>
  <si>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</si>
  <si>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</si>
  <si>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</si>
  <si>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</si>
  <si>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</si>
  <si>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</si>
  <si>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</si>
  <si>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</si>
  <si>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</si>
  <si>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</si>
  <si>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</si>
  <si>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</si>
  <si>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</si>
  <si>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</si>
  <si>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</si>
  <si>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</si>
  <si>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</si>
  <si>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</si>
  <si>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</si>
  <si>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</si>
  <si>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</si>
  <si>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</si>
  <si>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</si>
  <si>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</si>
  <si>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</si>
  <si>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</si>
  <si>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</si>
  <si>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</si>
  <si>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</si>
  <si>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</si>
  <si>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</si>
  <si>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</si>
  <si>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</si>
  <si>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</si>
  <si>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</si>
  <si>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</si>
  <si>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</si>
  <si>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</si>
  <si>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</si>
  <si>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</si>
  <si>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</si>
  <si>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</si>
  <si>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</si>
  <si>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</si>
  <si>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</si>
  <si>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</si>
  <si>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</si>
  <si>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</si>
  <si>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</si>
  <si>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</si>
  <si>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</si>
  <si>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</si>
  <si>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</si>
  <si>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</si>
  <si>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</si>
  <si>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</si>
  <si>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</si>
  <si>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</si>
  <si>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</si>
  <si>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</si>
  <si>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</si>
  <si>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</si>
  <si>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</si>
  <si>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</si>
  <si>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</si>
  <si>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</si>
  <si>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</si>
  <si>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</si>
  <si>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</si>
  <si>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</si>
  <si>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</si>
  <si>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</si>
  <si>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</si>
  <si>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</si>
  <si>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</si>
  <si>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</si>
  <si>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</si>
  <si>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</si>
  <si>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</si>
  <si>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</si>
  <si>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</si>
  <si>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</si>
  <si>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</si>
  <si>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</si>
  <si>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</si>
  <si>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</si>
  <si>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</si>
  <si>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</si>
  <si>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</si>
  <si>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</si>
  <si>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</si>
  <si>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</si>
  <si>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</si>
  <si>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</si>
  <si>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</si>
  <si>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</si>
  <si>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</si>
  <si>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</si>
  <si>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</si>
  <si>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</si>
  <si>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</si>
  <si>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</si>
  <si>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</si>
  <si>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</si>
  <si>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</si>
  <si>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</si>
  <si>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</si>
  <si>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</si>
  <si>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</si>
  <si>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</si>
  <si>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</si>
  <si>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</si>
  <si>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</si>
  <si>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</si>
  <si>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</si>
  <si>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</si>
  <si>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</si>
  <si>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</si>
  <si>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</si>
  <si>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</si>
  <si>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</si>
  <si>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</si>
  <si>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</si>
  <si>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</si>
  <si>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</si>
  <si>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</si>
  <si>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</si>
  <si>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</si>
  <si>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</si>
  <si>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</si>
  <si>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</si>
  <si>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</si>
  <si>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</si>
  <si>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</si>
  <si>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</si>
  <si>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</si>
  <si>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</si>
  <si>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</si>
  <si>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</si>
  <si>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</si>
  <si>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</si>
  <si>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</si>
  <si>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</si>
  <si>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</si>
  <si>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</si>
  <si>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</si>
  <si>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</si>
  <si>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</si>
  <si>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</si>
  <si>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</si>
  <si>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</si>
  <si>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</si>
  <si>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</si>
  <si>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</si>
  <si>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</si>
  <si>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</si>
  <si>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</si>
  <si>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</si>
  <si>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</si>
  <si>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</si>
  <si>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</si>
  <si>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</si>
  <si>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</si>
  <si>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</si>
  <si>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</si>
  <si>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</si>
  <si>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</si>
  <si>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</si>
  <si>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</si>
  <si>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</si>
  <si>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</si>
  <si>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</si>
  <si>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</si>
  <si>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</si>
  <si>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</si>
  <si>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</si>
  <si>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</si>
  <si>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</si>
  <si>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</si>
  <si>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</si>
  <si>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</si>
  <si>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</si>
  <si>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</si>
  <si>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</si>
  <si>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</si>
  <si>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</si>
  <si>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</si>
  <si>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</si>
  <si>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</si>
  <si>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</si>
  <si>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</si>
  <si>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</si>
  <si>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</si>
  <si>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</si>
  <si>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</si>
  <si>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</si>
  <si>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</si>
  <si>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</si>
  <si>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</si>
  <si>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</si>
  <si>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</si>
  <si>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</si>
  <si>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</si>
  <si>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</si>
  <si>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</si>
  <si>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</si>
  <si>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</si>
  <si>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</si>
  <si>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</si>
  <si>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</si>
  <si>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</si>
  <si>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</si>
  <si>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</si>
  <si>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</si>
  <si>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</si>
  <si>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</si>
  <si>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</si>
  <si>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</si>
  <si>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</si>
  <si>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</si>
  <si>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</si>
  <si>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</si>
  <si>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</si>
  <si>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</si>
  <si>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</si>
  <si>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</si>
  <si>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</si>
  <si>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</si>
  <si>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</si>
  <si>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</si>
  <si>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</si>
  <si>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</si>
  <si>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</si>
  <si>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</si>
  <si>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</si>
  <si>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</si>
  <si>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</si>
  <si>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</si>
  <si>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</si>
  <si>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</si>
  <si>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</si>
  <si>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</si>
  <si>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</si>
  <si>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</si>
  <si>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</si>
  <si>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</si>
  <si>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</si>
  <si>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</si>
  <si>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</si>
  <si>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</si>
  <si>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</si>
  <si>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</si>
  <si>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</si>
  <si>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</si>
  <si>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</si>
  <si>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</si>
  <si>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</si>
  <si>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</si>
  <si>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</si>
  <si>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</si>
  <si>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</si>
  <si>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</si>
  <si>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</si>
  <si>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</si>
  <si>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</si>
  <si>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</si>
  <si>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</si>
  <si>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</si>
  <si>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</si>
  <si>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</si>
  <si>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</si>
  <si>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</si>
  <si>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</si>
  <si>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</si>
  <si>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</si>
  <si>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</si>
  <si>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</si>
  <si>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</si>
  <si>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</si>
  <si>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</si>
  <si>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</si>
  <si>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</si>
  <si>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</si>
  <si>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</si>
  <si>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</si>
  <si>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</si>
  <si>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</si>
  <si>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</si>
  <si>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</si>
  <si>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</si>
  <si>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</si>
  <si>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</si>
  <si>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</si>
  <si>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</si>
  <si>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</si>
  <si>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</si>
  <si>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</si>
  <si>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</si>
  <si>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</si>
  <si>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</si>
  <si>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</si>
  <si>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</si>
  <si>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</si>
  <si>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</si>
  <si>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</si>
  <si>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</si>
  <si>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</si>
  <si>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</si>
  <si>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</si>
  <si>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</si>
  <si>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</si>
  <si>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</si>
  <si>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</si>
  <si>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</si>
  <si>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</si>
  <si>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</si>
  <si>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</si>
  <si>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</si>
  <si>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</si>
  <si>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</si>
  <si>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</si>
  <si>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</si>
  <si>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</si>
  <si>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</si>
  <si>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</si>
  <si>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</si>
  <si>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</si>
  <si>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</si>
  <si>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</si>
  <si>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</si>
  <si>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</si>
  <si>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</si>
  <si>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</si>
  <si>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</si>
  <si>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</si>
  <si>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</si>
  <si>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</si>
  <si>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</si>
  <si>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</si>
  <si>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</si>
  <si>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</si>
  <si>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</si>
  <si>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</si>
  <si>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</si>
  <si>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</si>
  <si>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</si>
  <si>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</si>
  <si>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</si>
  <si>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</si>
  <si>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</si>
  <si>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</si>
  <si>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</si>
  <si>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</si>
  <si>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</si>
  <si>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</si>
  <si>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</si>
  <si>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</si>
  <si>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</si>
  <si>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</si>
  <si>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</si>
  <si>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</si>
  <si>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</si>
  <si>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</si>
  <si>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</si>
  <si>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</si>
  <si>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</si>
  <si>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</si>
  <si>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</si>
  <si>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</si>
  <si>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</si>
  <si>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</si>
  <si>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</si>
  <si>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</si>
  <si>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</si>
  <si>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</si>
  <si>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</si>
  <si>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</si>
  <si>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</si>
  <si>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</si>
  <si>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</si>
  <si>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</si>
  <si>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</si>
  <si>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</si>
  <si>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</si>
  <si>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</si>
  <si>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</si>
  <si>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</si>
  <si>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</si>
  <si>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</si>
  <si>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</si>
  <si>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</si>
  <si>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</si>
  <si>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</si>
  <si>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</si>
  <si>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</si>
  <si>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</si>
  <si>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</si>
  <si>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</si>
  <si>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</si>
  <si>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</si>
  <si>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</si>
  <si>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</si>
  <si>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</si>
  <si>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</si>
  <si>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</si>
  <si>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</si>
  <si>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</si>
  <si>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</si>
  <si>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</si>
  <si>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</si>
  <si>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</si>
  <si>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</si>
  <si>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</si>
  <si>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</si>
  <si>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</si>
  <si>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</si>
  <si>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</si>
  <si>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</si>
  <si>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</si>
  <si>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</si>
  <si>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</si>
  <si>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</si>
  <si>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</si>
  <si>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</si>
  <si>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</si>
  <si>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</si>
  <si>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</si>
  <si>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</si>
  <si>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</si>
  <si>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</si>
  <si>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</si>
  <si>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</si>
  <si>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</si>
  <si>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</si>
  <si>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</si>
  <si>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</si>
  <si>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</si>
  <si>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</si>
  <si>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</si>
  <si>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</si>
  <si>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</si>
  <si>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</si>
  <si>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</si>
  <si>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</si>
  <si>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</si>
  <si>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</si>
  <si>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</si>
  <si>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</si>
  <si>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</si>
  <si>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</si>
  <si>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</si>
  <si>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</si>
  <si>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</si>
  <si>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</si>
  <si>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</si>
  <si>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</si>
  <si>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</si>
  <si>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</si>
  <si>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</si>
  <si>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</si>
  <si>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</si>
  <si>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</si>
  <si>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</si>
  <si>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</si>
  <si>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</si>
  <si>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</si>
  <si>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</si>
  <si>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</si>
  <si>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</si>
  <si>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</si>
  <si>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</si>
  <si>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</si>
  <si>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</si>
  <si>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</si>
  <si>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</si>
  <si>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</si>
  <si>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</si>
  <si>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</si>
  <si>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</si>
  <si>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</si>
  <si>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</si>
  <si>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</si>
  <si>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</si>
  <si>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</si>
  <si>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</si>
  <si>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</si>
  <si>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</si>
  <si>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</si>
  <si>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</si>
  <si>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</si>
  <si>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</si>
  <si>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</si>
  <si>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</si>
  <si>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</si>
  <si>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</si>
  <si>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</si>
  <si>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</si>
  <si>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</si>
  <si>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</si>
  <si>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</si>
  <si>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</si>
  <si>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</si>
  <si>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</si>
  <si>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</si>
  <si>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</si>
  <si>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</si>
  <si>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</si>
  <si>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</si>
  <si>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</si>
  <si>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</si>
  <si>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</si>
  <si>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</si>
  <si>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</si>
  <si>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</si>
  <si>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</si>
  <si>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</si>
  <si>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</si>
  <si>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</si>
  <si>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</si>
  <si>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</si>
  <si>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</si>
  <si>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</si>
  <si>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</si>
  <si>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</si>
  <si>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</si>
  <si>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</si>
  <si>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</si>
  <si>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</si>
  <si>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</si>
  <si>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</si>
  <si>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</si>
  <si>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</si>
  <si>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</si>
  <si>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</si>
  <si>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</si>
  <si>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</si>
  <si>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</si>
  <si>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</si>
  <si>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</si>
  <si>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</si>
  <si>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</si>
  <si>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</si>
  <si>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</si>
  <si>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</si>
  <si>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</si>
  <si>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</si>
  <si>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</si>
  <si>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</si>
  <si>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</si>
  <si>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</si>
  <si>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</si>
  <si>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</si>
  <si>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</si>
  <si>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</si>
  <si>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</si>
  <si>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</si>
  <si>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</si>
  <si>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</si>
  <si>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</si>
  <si>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</si>
  <si>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</si>
  <si>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</si>
  <si>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</si>
  <si>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</si>
  <si>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</si>
  <si>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</si>
  <si>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</si>
  <si>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</si>
  <si>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</si>
  <si>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</si>
  <si>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</si>
  <si>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</si>
  <si>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</si>
  <si>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</si>
  <si>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</si>
  <si>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</si>
  <si>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</si>
  <si>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</si>
  <si>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</si>
  <si>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</si>
  <si>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</si>
  <si>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</si>
  <si>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</si>
  <si>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</si>
  <si>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</si>
  <si>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</si>
  <si>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</si>
  <si>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</si>
  <si>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</si>
  <si>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</si>
  <si>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</si>
  <si>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</si>
  <si>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</si>
  <si>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</si>
  <si>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</si>
  <si>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</si>
  <si>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</si>
  <si>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</si>
  <si>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</si>
  <si>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</si>
  <si>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</si>
  <si>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</si>
  <si>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</si>
  <si>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</si>
  <si>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</si>
  <si>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</si>
  <si>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</si>
  <si>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</si>
  <si>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</si>
  <si>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</si>
  <si>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</si>
  <si>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</si>
  <si>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</si>
  <si>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</si>
  <si>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</si>
  <si>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</si>
  <si>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</si>
  <si>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</si>
  <si>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</si>
  <si>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</si>
  <si>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</si>
  <si>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</si>
  <si>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</si>
  <si>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</si>
  <si>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</si>
  <si>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</si>
  <si>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</si>
  <si>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</si>
  <si>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</si>
  <si>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</si>
  <si>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</si>
  <si>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</si>
  <si>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</si>
  <si>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</si>
  <si>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</si>
  <si>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</si>
  <si>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</si>
  <si>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</si>
  <si>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</si>
  <si>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</si>
  <si>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</si>
  <si>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</si>
  <si>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</si>
  <si>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</si>
  <si>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</si>
  <si>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</si>
  <si>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</si>
  <si>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</si>
  <si>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</si>
  <si>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</si>
  <si>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</si>
  <si>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</si>
  <si>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</si>
  <si>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</si>
  <si>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</si>
  <si>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</si>
  <si>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</si>
  <si>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</si>
  <si>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</si>
  <si>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</si>
  <si>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</si>
  <si>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</si>
  <si>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</si>
  <si>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</si>
  <si>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</si>
  <si>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</si>
  <si>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</si>
  <si>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</si>
  <si>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</si>
  <si>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</si>
  <si>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</si>
  <si>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</si>
  <si>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</si>
  <si>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</si>
  <si>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</si>
  <si>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</si>
  <si>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</si>
  <si>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</si>
  <si>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</si>
  <si>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</si>
  <si>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</si>
  <si>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</si>
  <si>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</si>
  <si>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</si>
  <si>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</si>
  <si>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</si>
  <si>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</si>
  <si>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</si>
  <si>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</si>
  <si>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</si>
  <si>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</si>
  <si>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</si>
  <si>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</si>
  <si>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</si>
  <si>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</si>
  <si>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</si>
  <si>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</si>
  <si>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</si>
  <si>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</si>
  <si>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</si>
  <si>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</si>
  <si>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</si>
  <si>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</si>
  <si>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</si>
  <si>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</si>
  <si>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</si>
  <si>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</si>
  <si>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</si>
  <si>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</si>
  <si>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</si>
  <si>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</si>
  <si>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</si>
  <si>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</si>
  <si>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</si>
  <si>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</si>
  <si>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</si>
  <si>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</si>
  <si>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</si>
  <si>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</si>
  <si>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</si>
  <si>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</si>
  <si>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</si>
  <si>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</si>
  <si>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</si>
  <si>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</si>
  <si>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</si>
  <si>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</si>
  <si>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</si>
  <si>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</si>
  <si>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</si>
  <si>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</si>
  <si>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</si>
  <si>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</si>
  <si>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</si>
  <si>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</si>
  <si>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</si>
  <si>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</si>
  <si>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</si>
  <si>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</si>
  <si>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</si>
  <si>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</si>
  <si>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</si>
  <si>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</si>
  <si>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</si>
  <si>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</si>
  <si>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</si>
  <si>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</si>
  <si>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</si>
  <si>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</si>
  <si>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</si>
  <si>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</si>
  <si>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</si>
  <si>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</si>
  <si>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</si>
  <si>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</si>
  <si>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</si>
  <si>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</si>
  <si>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</si>
  <si>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</si>
  <si>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</si>
  <si>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</si>
  <si>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</si>
  <si>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</si>
  <si>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</si>
  <si>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</si>
  <si>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</si>
  <si>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</si>
  <si>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</si>
  <si>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</si>
  <si>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</si>
  <si>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</si>
  <si>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</si>
  <si>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</si>
  <si>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</si>
  <si>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</si>
  <si>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</si>
  <si>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</si>
  <si>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</si>
  <si>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</si>
  <si>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</si>
  <si>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</si>
  <si>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</si>
  <si>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</si>
  <si>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</si>
  <si>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</si>
  <si>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</si>
  <si>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</si>
  <si>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</si>
  <si>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</si>
  <si>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</si>
  <si>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</si>
  <si>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</si>
  <si>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</si>
  <si>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</si>
  <si>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</si>
  <si>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</si>
  <si>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</si>
  <si>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</si>
  <si>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</si>
  <si>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</si>
  <si>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</si>
  <si>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</si>
  <si>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</si>
  <si>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</si>
  <si>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</si>
  <si>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</si>
  <si>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</si>
  <si>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</si>
  <si>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</si>
  <si>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</si>
  <si>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</si>
  <si>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</si>
  <si>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</si>
  <si>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</si>
  <si>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</si>
  <si>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</si>
  <si>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</si>
  <si>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</si>
  <si>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</si>
  <si>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</si>
  <si>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</si>
  <si>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</si>
  <si>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</si>
  <si>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</si>
  <si>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</si>
  <si>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</si>
  <si>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</si>
  <si>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</si>
  <si>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</si>
  <si>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</si>
  <si>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</si>
  <si>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</si>
  <si>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</si>
  <si>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</si>
  <si>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</si>
  <si>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</si>
  <si>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</si>
  <si>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</si>
  <si>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</si>
  <si>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</si>
  <si>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</si>
  <si>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</si>
  <si>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</si>
  <si>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</si>
  <si>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</si>
  <si>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</si>
  <si>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</si>
  <si>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</si>
  <si>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</si>
  <si>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</si>
  <si>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</si>
  <si>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</si>
  <si>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</si>
  <si>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</si>
  <si>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</si>
  <si>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</si>
  <si>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</si>
  <si>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</si>
  <si>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</si>
  <si>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</si>
  <si>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</si>
  <si>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</si>
  <si>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</si>
  <si>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</si>
  <si>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</si>
  <si>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</si>
  <si>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</si>
  <si>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</si>
  <si>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</si>
  <si>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</si>
  <si>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</si>
  <si>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</si>
  <si>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</si>
  <si>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</si>
  <si>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</si>
  <si>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</si>
  <si>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</si>
  <si>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</si>
  <si>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</si>
  <si>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</si>
  <si>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</si>
  <si>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</si>
  <si>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</si>
  <si>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</si>
  <si>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</si>
  <si>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</si>
  <si>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</si>
  <si>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</si>
  <si>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</si>
  <si>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</si>
  <si>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</si>
  <si>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</si>
  <si>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</si>
  <si>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</si>
  <si>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</si>
  <si>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</si>
  <si>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</si>
  <si>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</si>
  <si>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</si>
  <si>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</si>
  <si>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</si>
  <si>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</si>
  <si>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</si>
  <si>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</si>
  <si>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</si>
  <si>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</si>
  <si>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</si>
  <si>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</si>
  <si>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</si>
  <si>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</si>
  <si>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</si>
  <si>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</si>
  <si>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</si>
  <si>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</si>
  <si>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</si>
  <si>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</si>
  <si>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</si>
  <si>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</si>
  <si>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</si>
  <si>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</si>
  <si>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</si>
  <si>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</si>
  <si>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</si>
  <si>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</si>
  <si>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</si>
  <si>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</si>
  <si>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</si>
  <si>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</si>
  <si>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</si>
  <si>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</si>
  <si>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</si>
  <si>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</si>
  <si>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</si>
  <si>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</si>
  <si>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</si>
  <si>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</si>
  <si>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</si>
  <si>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</si>
  <si>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</si>
  <si>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</si>
  <si>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</si>
  <si>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</si>
  <si>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</si>
  <si>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</si>
  <si>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</si>
  <si>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</si>
  <si>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</si>
  <si>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</si>
  <si>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</si>
  <si>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</si>
  <si>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</si>
  <si>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</si>
  <si>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</si>
  <si>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</si>
  <si>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</si>
  <si>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</si>
  <si>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</si>
  <si>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</si>
  <si>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</si>
  <si>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</si>
  <si>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</si>
  <si>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</si>
  <si>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</si>
  <si>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</si>
  <si>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</si>
  <si>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</si>
  <si>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</si>
  <si>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</si>
  <si>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</si>
  <si>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</si>
  <si>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</si>
  <si>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</si>
  <si>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</si>
  <si>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</si>
  <si>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</si>
  <si>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</si>
  <si>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</si>
  <si>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</si>
  <si>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</si>
  <si>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</si>
  <si>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</si>
  <si>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</si>
  <si>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</si>
  <si>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</si>
  <si>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</si>
  <si>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</si>
  <si>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</si>
  <si>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</si>
  <si>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</si>
  <si>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</si>
  <si>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</si>
  <si>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</si>
  <si>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</si>
  <si>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</si>
  <si>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</si>
  <si>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</si>
  <si>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</si>
  <si>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</si>
  <si>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</si>
  <si>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</si>
  <si>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</si>
  <si>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</si>
  <si>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</si>
  <si>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</si>
  <si>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</si>
  <si>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</si>
  <si>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</si>
  <si>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</si>
  <si>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</si>
  <si>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</si>
  <si>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</si>
  <si>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</si>
  <si>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</si>
  <si>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</si>
  <si>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</si>
  <si>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</si>
  <si>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</si>
  <si>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</si>
  <si>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</si>
  <si>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</si>
  <si>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</si>
  <si>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</si>
  <si>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</si>
  <si>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</si>
  <si>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</si>
  <si>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</si>
  <si>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</si>
  <si>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</si>
  <si>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</si>
  <si>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</si>
  <si>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</si>
  <si>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</si>
  <si>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</si>
  <si>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</si>
  <si>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</si>
  <si>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</si>
  <si>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</si>
  <si>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</si>
  <si>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</si>
  <si>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</si>
  <si>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</si>
  <si>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</si>
  <si>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</si>
  <si>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</si>
  <si>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</si>
  <si>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</si>
  <si>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</si>
  <si>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</si>
  <si>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</si>
  <si>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</si>
  <si>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</si>
  <si>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</si>
  <si>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</si>
  <si>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</si>
  <si>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</si>
  <si>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</si>
  <si>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</si>
  <si>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</si>
  <si>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</si>
  <si>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</si>
  <si>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</si>
  <si>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</si>
  <si>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</si>
  <si>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</si>
  <si>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</si>
  <si>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</si>
  <si>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</si>
  <si>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</si>
  <si>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</si>
  <si>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</si>
  <si>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</si>
  <si>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</si>
  <si>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</si>
  <si>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</si>
  <si>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</si>
  <si>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</si>
  <si>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</si>
  <si>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</si>
  <si>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</si>
  <si>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</si>
  <si>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</si>
  <si>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</si>
  <si>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</si>
  <si>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</si>
  <si>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</si>
  <si>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</si>
  <si>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</si>
  <si>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</si>
  <si>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</si>
  <si>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</si>
  <si>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</si>
  <si>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</si>
  <si>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</si>
  <si>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</si>
  <si>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</si>
  <si>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</si>
  <si>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</si>
  <si>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</si>
  <si>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</si>
  <si>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</si>
  <si>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</si>
  <si>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</si>
  <si>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</si>
  <si>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</si>
  <si>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</si>
  <si>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</si>
  <si>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</si>
  <si>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</si>
  <si>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</si>
  <si>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</si>
  <si>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</si>
  <si>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</si>
  <si>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</si>
  <si>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</si>
  <si>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</si>
  <si>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</si>
  <si>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</si>
  <si>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</si>
  <si>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</si>
  <si>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</si>
  <si>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</si>
  <si>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</si>
  <si>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</si>
  <si>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</si>
  <si>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</si>
  <si>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</si>
  <si>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</si>
  <si>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</si>
  <si>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</si>
  <si>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</si>
  <si>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</si>
  <si>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</si>
  <si>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</si>
  <si>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</si>
  <si>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</si>
  <si>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</si>
  <si>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</si>
  <si>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</si>
  <si>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</si>
  <si>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</si>
  <si>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</si>
  <si>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</si>
  <si>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</si>
  <si>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</si>
  <si>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</si>
  <si>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</si>
  <si>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</si>
  <si>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</si>
  <si>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</si>
  <si>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</si>
  <si>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</si>
  <si>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</si>
  <si>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</si>
  <si>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</si>
  <si>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</si>
  <si>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</si>
  <si>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</si>
  <si>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</si>
  <si>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</si>
  <si>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</si>
  <si>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</si>
  <si>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</si>
  <si>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</si>
  <si>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</si>
  <si>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</si>
  <si>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</si>
  <si>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</si>
  <si>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</si>
  <si>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</si>
  <si>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</si>
  <si>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</si>
  <si>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</si>
  <si>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</si>
  <si>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</si>
  <si>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</si>
  <si>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</si>
  <si>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</si>
  <si>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</si>
  <si>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</si>
  <si>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</si>
  <si>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</si>
  <si>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</si>
  <si>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</si>
  <si>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</si>
  <si>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</si>
  <si>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</si>
  <si>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</si>
  <si>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</si>
  <si>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</si>
  <si>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</si>
  <si>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</si>
  <si>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</si>
  <si>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</si>
  <si>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</si>
  <si>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</si>
  <si>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</si>
  <si>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</si>
  <si>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</si>
  <si>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</si>
  <si>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</si>
  <si>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</si>
  <si>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</si>
  <si>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</si>
  <si>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</si>
  <si>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</si>
  <si>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</si>
  <si>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</si>
  <si>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</si>
  <si>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</si>
  <si>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</si>
  <si>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</si>
  <si>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</si>
  <si>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</si>
  <si>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</si>
  <si>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</si>
  <si>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</si>
  <si>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</si>
  <si>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</si>
  <si>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</si>
  <si>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</si>
  <si>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</si>
  <si>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</si>
  <si>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</si>
  <si>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</si>
  <si>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</si>
  <si>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</si>
  <si>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</si>
  <si>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</si>
  <si>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</si>
  <si>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</si>
  <si>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</si>
  <si>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</si>
  <si>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</si>
  <si>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</si>
  <si>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</si>
  <si>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</si>
  <si>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</si>
  <si>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</si>
  <si>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</si>
  <si>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</si>
  <si>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</si>
  <si>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</si>
  <si>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</si>
  <si>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</si>
  <si>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</si>
  <si>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</si>
  <si>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</si>
  <si>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</si>
  <si>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</si>
  <si>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</si>
  <si>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</si>
  <si>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</si>
  <si>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</si>
  <si>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</si>
  <si>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</si>
  <si>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</si>
  <si>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</si>
  <si>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</si>
  <si>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</si>
  <si>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</si>
  <si>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</si>
  <si>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</si>
  <si>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</si>
  <si>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</si>
  <si>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</si>
  <si>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</si>
  <si>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</si>
  <si>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</si>
  <si>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</si>
  <si>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</si>
  <si>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</si>
  <si>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</si>
  <si>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</si>
  <si>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</si>
  <si>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</si>
  <si>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</si>
  <si>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</si>
  <si>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</si>
  <si>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</si>
  <si>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</si>
  <si>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</si>
  <si>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</si>
  <si>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</si>
  <si>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</si>
  <si>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</si>
  <si>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</si>
  <si>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</si>
  <si>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</si>
  <si>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</si>
  <si>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</si>
  <si>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</si>
  <si>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</si>
  <si>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</si>
  <si>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</si>
  <si>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</si>
  <si>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</si>
  <si>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</si>
  <si>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</si>
  <si>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</si>
  <si>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</si>
  <si>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</si>
  <si>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</si>
  <si>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</si>
  <si>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</si>
  <si>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</si>
  <si>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</si>
  <si>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</si>
  <si>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</si>
  <si>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</si>
  <si>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</si>
  <si>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</si>
  <si>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</si>
  <si>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</si>
  <si>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</si>
  <si>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</si>
  <si>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</si>
  <si>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</si>
  <si>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</si>
  <si>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</si>
  <si>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</si>
  <si>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</si>
  <si>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</si>
  <si>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</si>
  <si>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</si>
  <si>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</si>
  <si>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</si>
  <si>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</si>
  <si>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</si>
  <si>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</si>
  <si>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</si>
  <si>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</si>
  <si>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</si>
  <si>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</si>
  <si>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</si>
  <si>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</si>
  <si>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</si>
  <si>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</si>
  <si>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</si>
  <si>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</si>
  <si>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</si>
  <si>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</si>
  <si>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</si>
  <si>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</si>
  <si>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</si>
  <si>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</si>
  <si>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</si>
  <si>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</si>
  <si>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</si>
  <si>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</si>
  <si>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</si>
  <si>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</si>
  <si>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</si>
  <si>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</si>
  <si>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</si>
  <si>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</si>
  <si>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</si>
  <si>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</si>
  <si>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</si>
  <si>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</si>
  <si>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</si>
  <si>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</si>
  <si>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</si>
  <si>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</si>
  <si>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</si>
  <si>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</si>
  <si>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</si>
  <si>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</si>
  <si>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</si>
  <si>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</si>
  <si>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</si>
  <si>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</si>
  <si>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</si>
  <si>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</si>
  <si>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</si>
  <si>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</si>
  <si>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</si>
  <si>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</si>
  <si>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</si>
  <si>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</si>
  <si>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</si>
  <si>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</si>
  <si>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</si>
  <si>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</si>
  <si>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</si>
  <si>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</si>
  <si>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</si>
  <si>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</si>
  <si>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</si>
  <si>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</si>
  <si>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</si>
  <si>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</si>
  <si>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</si>
  <si>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</si>
  <si>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</si>
  <si>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</si>
  <si>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</si>
  <si>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</si>
  <si>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</si>
  <si>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</si>
  <si>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</si>
  <si>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</si>
  <si>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</si>
  <si>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</si>
  <si>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</si>
  <si>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</si>
  <si>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</si>
  <si>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</si>
  <si>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</si>
  <si>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</si>
  <si>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</si>
  <si>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</si>
  <si>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</si>
  <si>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</si>
  <si>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</si>
  <si>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</si>
  <si>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</si>
  <si>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</si>
  <si>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</si>
  <si>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</si>
  <si>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</si>
  <si>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</si>
  <si>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</si>
  <si>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</si>
  <si>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</si>
  <si>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</si>
  <si>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</si>
  <si>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</si>
  <si>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</si>
  <si>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</si>
  <si>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</si>
  <si>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</si>
  <si>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</si>
  <si>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</si>
  <si>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</si>
  <si>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</si>
  <si>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</si>
  <si>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</si>
  <si>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</si>
  <si>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</si>
  <si>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</si>
  <si>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</si>
  <si>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</si>
  <si>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</si>
  <si>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</si>
  <si>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</si>
  <si>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</si>
  <si>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</si>
  <si>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</si>
  <si>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</si>
  <si>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</si>
  <si>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</si>
  <si>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</si>
  <si>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</si>
  <si>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</si>
  <si>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</si>
  <si>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</si>
  <si>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</si>
  <si>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</si>
  <si>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</si>
  <si>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</si>
  <si>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</si>
  <si>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</si>
  <si>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</si>
  <si>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</si>
  <si>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</si>
  <si>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</si>
  <si>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</si>
  <si>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</si>
  <si>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</si>
  <si>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</si>
  <si>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</si>
  <si>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</si>
  <si>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</si>
  <si>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</si>
  <si>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</si>
  <si>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</si>
  <si>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</si>
  <si>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</si>
  <si>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</si>
  <si>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</si>
  <si>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</si>
  <si>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</si>
  <si>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</si>
  <si>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</si>
  <si>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</si>
  <si>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</si>
  <si>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</si>
  <si>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</si>
  <si>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</si>
  <si>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</si>
  <si>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</si>
  <si>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</si>
  <si>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</si>
  <si>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</si>
  <si>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</si>
  <si>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</si>
  <si>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</si>
  <si>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</si>
  <si>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</si>
  <si>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</si>
  <si>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</si>
  <si>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</si>
  <si>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</si>
  <si>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</si>
  <si>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</si>
  <si>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</si>
  <si>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</si>
  <si>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</si>
  <si>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</si>
  <si>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</si>
  <si>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</si>
  <si>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</si>
  <si>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</si>
  <si>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</si>
  <si>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</si>
  <si>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</si>
  <si>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</si>
  <si>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</si>
  <si>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</si>
  <si>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</si>
  <si>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</si>
  <si>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</si>
  <si>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</si>
  <si>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</si>
  <si>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</si>
  <si>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</si>
  <si>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</si>
  <si>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</si>
  <si>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</si>
  <si>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</si>
  <si>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</si>
  <si>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</si>
  <si>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</si>
  <si>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</si>
  <si>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</si>
  <si>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</si>
  <si>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</si>
  <si>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</si>
  <si>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</si>
  <si>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</si>
  <si>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</si>
  <si>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</si>
  <si>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</si>
  <si>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</si>
  <si>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</si>
  <si>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</si>
  <si>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</si>
  <si>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</si>
  <si>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</si>
  <si>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</si>
  <si>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</si>
  <si>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</si>
  <si>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</si>
  <si>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</si>
  <si>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</si>
  <si>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</si>
  <si>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</si>
  <si>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</si>
  <si>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</si>
  <si>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</si>
  <si>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</si>
  <si>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</si>
  <si>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</si>
  <si>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</si>
  <si>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</si>
  <si>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</si>
  <si>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</si>
  <si>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</si>
  <si>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</si>
  <si>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</si>
  <si>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</si>
  <si>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</si>
  <si>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</si>
  <si>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</si>
  <si>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</si>
  <si>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</si>
  <si>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</si>
  <si>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</si>
  <si>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</si>
  <si>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</si>
  <si>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</si>
  <si>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</si>
  <si>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</si>
  <si>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</si>
  <si>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</si>
  <si>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</si>
  <si>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</si>
  <si>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</si>
  <si>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</si>
  <si>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</si>
  <si>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</si>
  <si>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</si>
  <si>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</si>
  <si>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</si>
  <si>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</si>
  <si>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</si>
  <si>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</si>
  <si>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</si>
  <si>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</si>
  <si>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</si>
  <si>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</si>
  <si>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</si>
  <si>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</si>
  <si>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</si>
  <si>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</si>
  <si>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</si>
  <si>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</si>
  <si>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</si>
  <si>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</si>
  <si>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</si>
  <si>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</si>
  <si>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</si>
  <si>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</si>
  <si>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</si>
  <si>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</si>
  <si>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</si>
  <si>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</si>
  <si>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</si>
  <si>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</si>
  <si>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</si>
  <si>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</si>
  <si>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</si>
  <si>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</si>
  <si>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</si>
  <si>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</si>
  <si>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</si>
  <si>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</si>
  <si>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</si>
  <si>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</si>
  <si>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</si>
  <si>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</si>
  <si>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</si>
  <si>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</si>
  <si>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</si>
  <si>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</si>
  <si>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</si>
  <si>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</si>
  <si>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</si>
  <si>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</si>
  <si>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</si>
  <si>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</si>
  <si>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</si>
  <si>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</si>
  <si>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</si>
  <si>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</si>
  <si>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</si>
  <si>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</si>
  <si>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</si>
  <si>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</si>
  <si>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</si>
  <si>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</si>
  <si>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</si>
  <si>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</si>
  <si>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</si>
  <si>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</si>
  <si>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</si>
  <si>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</si>
  <si>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</si>
  <si>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</si>
  <si>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</si>
  <si>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</si>
  <si>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</si>
  <si>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</si>
  <si>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</si>
  <si>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</si>
  <si>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</si>
  <si>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</si>
  <si>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</si>
  <si>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</si>
  <si>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</si>
  <si>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</si>
  <si>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</si>
  <si>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</si>
  <si>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</si>
  <si>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</si>
  <si>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</si>
  <si>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</si>
  <si>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</si>
  <si>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</si>
  <si>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</si>
  <si>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</si>
  <si>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</si>
  <si>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</si>
  <si>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</si>
  <si>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</si>
  <si>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</si>
  <si>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</si>
  <si>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</si>
  <si>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</si>
  <si>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</si>
  <si>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</si>
  <si>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</si>
  <si>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</si>
  <si>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</si>
  <si>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</si>
  <si>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</si>
  <si>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</si>
  <si>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</si>
  <si>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</si>
  <si>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</si>
  <si>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</si>
  <si>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</si>
  <si>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</si>
  <si>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</si>
  <si>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</si>
  <si>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</si>
  <si>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</si>
  <si>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</si>
  <si>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</si>
  <si>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</si>
  <si>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</si>
  <si>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</si>
  <si>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</si>
  <si>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</si>
  <si>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</si>
  <si>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</si>
  <si>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</si>
  <si>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</si>
  <si>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</si>
  <si>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</si>
  <si>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</si>
  <si>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</si>
  <si>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</si>
  <si>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</si>
  <si>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</si>
  <si>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</si>
  <si>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</si>
  <si>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</si>
  <si>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</si>
  <si>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</si>
  <si>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</si>
  <si>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</si>
  <si>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</si>
  <si>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</si>
  <si>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</si>
  <si>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</si>
  <si>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</si>
  <si>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</si>
  <si>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</si>
  <si>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</si>
  <si>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</si>
  <si>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</si>
  <si>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</si>
  <si>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</si>
  <si>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</si>
  <si>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</si>
  <si>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</si>
  <si>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</si>
  <si>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</si>
  <si>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</si>
  <si>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</si>
  <si>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</si>
  <si>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</si>
  <si>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</si>
  <si>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</si>
  <si>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</si>
  <si>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</si>
  <si>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</si>
  <si>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</si>
  <si>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</si>
  <si>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</si>
  <si>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</si>
  <si>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</si>
  <si>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</si>
  <si>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</si>
  <si>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</si>
  <si>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</si>
  <si>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</si>
  <si>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</si>
  <si>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</si>
  <si>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</si>
  <si>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</si>
  <si>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</si>
  <si>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</si>
  <si>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</si>
  <si>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</si>
  <si>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</si>
  <si>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</si>
  <si>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</si>
  <si>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</si>
  <si>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</si>
  <si>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</si>
  <si>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</si>
  <si>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</si>
  <si>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</si>
  <si>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</si>
  <si>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</si>
  <si>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</si>
  <si>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</si>
  <si>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</si>
  <si>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</si>
  <si>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</si>
  <si>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</si>
  <si>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</si>
  <si>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</si>
  <si>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</si>
  <si>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</si>
  <si>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</si>
  <si>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</si>
  <si>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</si>
  <si>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</si>
  <si>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</si>
  <si>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</si>
  <si>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</si>
  <si>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</si>
  <si>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</si>
  <si>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</si>
  <si>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</si>
  <si>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</si>
  <si>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</si>
  <si>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</si>
  <si>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</si>
  <si>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</si>
  <si>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</si>
  <si>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</si>
  <si>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</si>
  <si>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</si>
  <si>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</si>
  <si>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</si>
  <si>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</si>
  <si>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</si>
  <si>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</si>
  <si>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</si>
  <si>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</si>
  <si>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</si>
  <si>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</si>
  <si>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</si>
  <si>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</si>
  <si>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</si>
  <si>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</si>
  <si>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</si>
  <si>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</si>
  <si>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</si>
  <si>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</si>
  <si>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</si>
  <si>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</si>
  <si>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</si>
  <si>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</si>
  <si>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</si>
  <si>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</si>
  <si>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</si>
  <si>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</si>
  <si>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</si>
  <si>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</si>
  <si>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</si>
  <si>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</si>
  <si>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</si>
  <si>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</si>
  <si>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</si>
  <si>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</si>
  <si>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</si>
  <si>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</si>
  <si>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</si>
  <si>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</si>
  <si>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</si>
  <si>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</si>
  <si>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</si>
  <si>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</si>
  <si>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</si>
  <si>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</si>
  <si>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</si>
  <si>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</si>
  <si>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</si>
  <si>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</si>
  <si>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</si>
  <si>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</si>
  <si>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</si>
  <si>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</si>
  <si>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</si>
  <si>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</si>
  <si>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</si>
  <si>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</si>
  <si>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</si>
  <si>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</si>
  <si>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</si>
  <si>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</si>
  <si>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</si>
  <si>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</si>
  <si>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</si>
  <si>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</si>
  <si>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</si>
  <si>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</si>
  <si>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</si>
  <si>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</si>
  <si>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</si>
  <si>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</si>
  <si>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</si>
  <si>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</si>
  <si>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</si>
  <si>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</si>
  <si>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</si>
  <si>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</si>
  <si>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</si>
  <si>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</si>
  <si>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</si>
  <si>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</si>
  <si>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</si>
  <si>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</si>
  <si>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</si>
  <si>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</si>
  <si>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</si>
  <si>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</si>
  <si>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</si>
  <si>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</si>
  <si>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</si>
  <si>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</si>
  <si>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</si>
  <si>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</si>
  <si>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</si>
  <si>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</si>
  <si>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</si>
  <si>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</si>
  <si>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</si>
  <si>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</si>
  <si>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</si>
  <si>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</si>
  <si>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</si>
  <si>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</si>
  <si>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</si>
  <si>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</si>
  <si>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</si>
  <si>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</si>
  <si>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</si>
  <si>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</si>
  <si>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</si>
  <si>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</si>
  <si>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</si>
  <si>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</si>
  <si>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</si>
  <si>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</si>
  <si>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</si>
  <si>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</si>
  <si>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</si>
  <si>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</si>
  <si>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</si>
  <si>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</si>
  <si>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</si>
  <si>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</si>
  <si>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</si>
  <si>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</si>
  <si>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</si>
  <si>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</si>
  <si>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</si>
  <si>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</si>
  <si>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</si>
  <si>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</si>
  <si>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</si>
  <si>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</si>
  <si>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</si>
  <si>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</si>
  <si>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</si>
  <si>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</si>
  <si>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</si>
  <si>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</si>
  <si>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</si>
  <si>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</si>
  <si>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</si>
  <si>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</si>
  <si>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</si>
  <si>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</si>
  <si>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</si>
  <si>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</si>
  <si>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</si>
  <si>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</si>
  <si>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</si>
  <si>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</si>
  <si>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</si>
  <si>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</si>
  <si>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</si>
  <si>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</si>
  <si>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</si>
  <si>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</si>
  <si>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</si>
  <si>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</si>
  <si>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</si>
  <si>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</si>
  <si>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</si>
  <si>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</si>
  <si>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</si>
  <si>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</si>
  <si>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</si>
  <si>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</si>
  <si>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</si>
  <si>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</si>
  <si>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</si>
  <si>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</si>
  <si>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</si>
  <si>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</si>
  <si>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</si>
  <si>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</si>
  <si>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</si>
  <si>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</si>
  <si>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</si>
  <si>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</si>
  <si>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</si>
  <si>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</si>
  <si>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</si>
  <si>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</si>
  <si>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</si>
  <si>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</si>
  <si>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</si>
  <si>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</si>
  <si>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</si>
  <si>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</si>
  <si>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</si>
  <si>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</si>
  <si>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</si>
  <si>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</si>
  <si>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</si>
  <si>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</si>
  <si>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</si>
  <si>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</si>
  <si>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</si>
  <si>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</si>
  <si>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</si>
  <si>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</si>
  <si>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</si>
  <si>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</si>
  <si>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</si>
  <si>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</si>
  <si>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</si>
  <si>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</si>
  <si>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</si>
  <si>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</si>
  <si>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</si>
  <si>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</si>
  <si>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</si>
  <si>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</si>
  <si>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</si>
  <si>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</si>
  <si>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</si>
  <si>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</si>
  <si>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</si>
  <si>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</si>
  <si>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</si>
  <si>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</si>
  <si>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</si>
  <si>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</si>
  <si>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</si>
  <si>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</si>
  <si>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</si>
  <si>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</si>
  <si>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</si>
  <si>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</si>
  <si>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</si>
  <si>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</si>
  <si>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</si>
  <si>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</si>
  <si>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</si>
  <si>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</si>
  <si>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</si>
  <si>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</si>
  <si>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</si>
  <si>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</si>
  <si>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</si>
  <si>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</si>
  <si>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</si>
  <si>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</si>
  <si>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</si>
  <si>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</si>
  <si>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</si>
  <si>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</si>
  <si>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</si>
  <si>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</si>
  <si>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</si>
  <si>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</si>
  <si>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</si>
  <si>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</si>
  <si>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</si>
  <si>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</si>
  <si>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</si>
  <si>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</si>
  <si>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</si>
  <si>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</si>
  <si>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</si>
  <si>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</si>
  <si>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</si>
  <si>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</si>
  <si>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</si>
  <si>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</si>
  <si>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</si>
  <si>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</si>
  <si>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</si>
  <si>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</si>
  <si>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</si>
  <si>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</si>
  <si>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</si>
  <si>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</si>
  <si>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</si>
  <si>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</si>
  <si>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</si>
  <si>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</si>
  <si>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</si>
  <si>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</si>
  <si>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</si>
  <si>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</si>
  <si>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</si>
  <si>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</si>
  <si>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</si>
  <si>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</si>
  <si>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</si>
  <si>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</si>
  <si>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</si>
  <si>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</si>
  <si>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</si>
  <si>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</si>
  <si>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</si>
  <si>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</si>
  <si>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</si>
  <si>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</si>
  <si>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</si>
  <si>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</si>
  <si>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</si>
  <si>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</si>
  <si>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</si>
  <si>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</si>
  <si>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</si>
  <si>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</si>
  <si>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</si>
  <si>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</si>
  <si>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</si>
  <si>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</si>
  <si>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</si>
  <si>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</si>
  <si>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</si>
  <si>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</si>
  <si>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</si>
  <si>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</si>
  <si>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</si>
  <si>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</si>
  <si>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</si>
  <si>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</si>
  <si>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</si>
  <si>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</si>
  <si>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</si>
  <si>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</si>
  <si>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</si>
  <si>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</si>
  <si>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</si>
  <si>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</si>
  <si>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</si>
  <si>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</si>
  <si>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</si>
  <si>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</si>
  <si>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</si>
  <si>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</si>
  <si>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</si>
  <si>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</si>
  <si>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</si>
  <si>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</si>
  <si>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</si>
  <si>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</si>
  <si>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</si>
  <si>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</si>
  <si>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</si>
  <si>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</si>
  <si>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</si>
  <si>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</si>
  <si>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</si>
  <si>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</si>
  <si>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</si>
  <si>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</si>
  <si>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</si>
  <si>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</si>
  <si>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</si>
  <si>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</si>
  <si>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</si>
  <si>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</si>
  <si>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</si>
  <si>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</si>
  <si>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</si>
  <si>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</si>
  <si>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</si>
  <si>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</si>
  <si>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</si>
  <si>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</si>
  <si>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</si>
  <si>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</si>
  <si>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</si>
  <si>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</si>
  <si>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</si>
  <si>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</si>
  <si>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</si>
  <si>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</si>
  <si>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</si>
  <si>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</si>
  <si>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</si>
  <si>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</si>
  <si>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</si>
  <si>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</si>
  <si>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</si>
  <si>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</si>
  <si>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</si>
  <si>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</si>
  <si>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</si>
  <si>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</si>
  <si>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</si>
  <si>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</si>
  <si>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</si>
  <si>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</si>
  <si>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</si>
  <si>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</si>
  <si>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</si>
  <si>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</si>
  <si>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</si>
  <si>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</si>
  <si>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</si>
  <si>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</si>
  <si>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</si>
  <si>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</si>
  <si>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</si>
  <si>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</si>
  <si>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</si>
  <si>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</si>
  <si>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</si>
  <si>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</si>
  <si>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</si>
  <si>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</si>
  <si>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</si>
  <si>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</si>
  <si>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</si>
  <si>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</si>
  <si>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</si>
  <si>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</si>
  <si>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</si>
  <si>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</si>
  <si>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</si>
  <si>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</si>
  <si>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</si>
  <si>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</si>
  <si>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</si>
  <si>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</si>
  <si>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</si>
  <si>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</si>
  <si>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</si>
  <si>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</si>
  <si>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</si>
  <si>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</si>
  <si>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</si>
  <si>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</si>
  <si>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</si>
  <si>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</si>
  <si>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</si>
  <si>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</si>
  <si>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</si>
  <si>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</si>
  <si>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</si>
  <si>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</si>
  <si>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</si>
  <si>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</si>
  <si>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</si>
  <si>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</si>
  <si>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</si>
  <si>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</si>
  <si>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</si>
  <si>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</si>
  <si>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</si>
  <si>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</si>
  <si>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</si>
  <si>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</si>
  <si>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</si>
  <si>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</si>
  <si>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</si>
  <si>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</si>
  <si>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</si>
  <si>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</si>
  <si>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</si>
  <si>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</si>
  <si>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</si>
  <si>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</si>
  <si>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</si>
  <si>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</si>
  <si>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</si>
  <si>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</si>
  <si>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</si>
  <si>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</si>
  <si>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</si>
  <si>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</si>
  <si>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</si>
  <si>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</si>
  <si>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</si>
  <si>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</si>
  <si>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</si>
  <si>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</si>
  <si>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</si>
  <si>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</si>
  <si>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</si>
  <si>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</si>
  <si>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</si>
  <si>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</si>
  <si>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</si>
  <si>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</si>
  <si>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</si>
  <si>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</si>
  <si>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</si>
  <si>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</si>
  <si>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</si>
  <si>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</si>
  <si>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</si>
  <si>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</si>
  <si>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</si>
  <si>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</si>
  <si>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</si>
  <si>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</si>
  <si>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</si>
  <si>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</si>
  <si>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</si>
  <si>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</si>
  <si>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</si>
  <si>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</si>
  <si>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</si>
  <si>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</si>
  <si>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</si>
  <si>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</si>
  <si>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</si>
  <si>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</si>
  <si>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</si>
  <si>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</si>
  <si>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</si>
  <si>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</si>
  <si>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</si>
  <si>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</si>
  <si>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</si>
  <si>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</si>
  <si>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</si>
  <si>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</si>
  <si>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</si>
  <si>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</si>
  <si>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</si>
  <si>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</si>
  <si>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</si>
  <si>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</si>
  <si>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</si>
  <si>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</si>
  <si>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</si>
  <si>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</si>
  <si>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</si>
  <si>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</si>
  <si>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</si>
  <si>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</si>
  <si>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</si>
  <si>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</si>
  <si>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</si>
  <si>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</si>
  <si>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</si>
  <si>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</si>
  <si>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</si>
  <si>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</si>
  <si>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</si>
  <si>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</si>
  <si>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</si>
  <si>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</si>
  <si>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</si>
  <si>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</si>
  <si>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</si>
  <si>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</si>
  <si>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</si>
  <si>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</si>
  <si>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</si>
  <si>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</si>
  <si>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</si>
  <si>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</si>
  <si>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</si>
  <si>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</si>
  <si>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</si>
  <si>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</si>
  <si>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</si>
  <si>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</si>
  <si>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</si>
  <si>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</si>
  <si>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</si>
  <si>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</si>
  <si>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</si>
  <si>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</si>
  <si>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</si>
  <si>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</si>
  <si>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</si>
  <si>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</si>
  <si>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</si>
  <si>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</si>
  <si>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</si>
  <si>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</si>
  <si>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</si>
  <si>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</si>
  <si>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</si>
  <si>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</si>
  <si>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</si>
  <si>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</si>
  <si>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</si>
  <si>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</si>
  <si>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</si>
  <si>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</si>
  <si>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</si>
  <si>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</si>
  <si>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</si>
  <si>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</si>
  <si>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</si>
  <si>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</si>
  <si>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</si>
  <si>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</si>
  <si>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</si>
  <si>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</si>
  <si>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</si>
  <si>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</si>
  <si>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</si>
  <si>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</si>
  <si>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</si>
  <si>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</si>
  <si>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</si>
  <si>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</si>
  <si>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</si>
  <si>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</si>
  <si>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</si>
  <si>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</si>
  <si>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</si>
  <si>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</si>
  <si>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</si>
  <si>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</si>
  <si>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</si>
  <si>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</si>
  <si>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</si>
  <si>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</si>
  <si>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</si>
  <si>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</si>
  <si>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</si>
  <si>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</si>
  <si>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</si>
  <si>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</si>
  <si>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</si>
  <si>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</si>
  <si>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</si>
  <si>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</si>
  <si>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</si>
  <si>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</si>
  <si>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</si>
  <si>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</si>
  <si>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</si>
  <si>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</si>
  <si>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</si>
  <si>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</si>
  <si>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</si>
  <si>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</si>
  <si>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</si>
  <si>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</si>
  <si>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</si>
  <si>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</si>
  <si>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</si>
  <si>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</si>
  <si>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</si>
  <si>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</si>
  <si>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</si>
  <si>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</si>
  <si>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</si>
  <si>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</si>
  <si>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</si>
  <si>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</si>
  <si>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</si>
  <si>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</si>
  <si>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</si>
  <si>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</si>
  <si>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</si>
  <si>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</si>
  <si>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</si>
  <si>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</si>
  <si>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</si>
  <si>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</si>
  <si>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</si>
  <si>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</si>
  <si>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</si>
  <si>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</si>
  <si>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</si>
  <si>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</si>
  <si>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</si>
  <si>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</si>
  <si>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</si>
  <si>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</si>
  <si>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</si>
  <si>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</si>
  <si>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</si>
  <si>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</si>
  <si>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</si>
  <si>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</si>
  <si>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</si>
  <si>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</si>
  <si>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</si>
  <si>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</si>
  <si>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</si>
  <si>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</si>
  <si>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</si>
  <si>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</si>
  <si>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</si>
  <si>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</si>
  <si>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</si>
  <si>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</si>
  <si>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</si>
  <si>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</si>
  <si>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</si>
  <si>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</si>
  <si>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</si>
  <si>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</si>
  <si>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</si>
  <si>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</si>
  <si>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</si>
  <si>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</si>
  <si>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</si>
  <si>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</si>
  <si>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</si>
  <si>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</si>
  <si>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</si>
  <si>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</si>
  <si>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</si>
  <si>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</si>
  <si>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</si>
  <si>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</si>
  <si>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</si>
  <si>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</si>
  <si>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</si>
  <si>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</si>
  <si>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</si>
  <si>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</si>
  <si>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</si>
  <si>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</si>
  <si>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</si>
  <si>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</si>
  <si>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</si>
  <si>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</si>
  <si>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</si>
  <si>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</si>
  <si>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</si>
  <si>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</si>
  <si>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</si>
  <si>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</si>
  <si>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</si>
  <si>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</si>
  <si>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</si>
  <si>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</si>
  <si>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</si>
  <si>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</si>
  <si>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</si>
  <si>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</si>
  <si>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</si>
  <si>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</si>
  <si>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</si>
  <si>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</si>
  <si>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</si>
  <si>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</si>
  <si>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</si>
  <si>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</si>
  <si>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</si>
  <si>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</si>
  <si>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</si>
  <si>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</si>
  <si>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</si>
  <si>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</si>
  <si>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</si>
  <si>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</si>
  <si>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</si>
  <si>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</si>
  <si>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</si>
  <si>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</si>
  <si>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</si>
  <si>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</si>
  <si>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</si>
  <si>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</si>
  <si>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</si>
  <si>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</si>
  <si>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</si>
  <si>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</si>
  <si>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</si>
  <si>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</si>
  <si>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</si>
  <si>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</si>
  <si>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</si>
  <si>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</si>
  <si>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</si>
  <si>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</si>
  <si>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</si>
  <si>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</si>
  <si>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</si>
  <si>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</si>
  <si>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</si>
  <si>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</si>
  <si>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</si>
  <si>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</si>
  <si>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</si>
  <si>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</si>
  <si>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</si>
  <si>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</si>
  <si>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</si>
  <si>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</si>
  <si>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</si>
  <si>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</si>
  <si>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</si>
  <si>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</si>
  <si>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</si>
  <si>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</si>
  <si>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</si>
  <si>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</si>
  <si>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</si>
  <si>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</si>
  <si>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</si>
  <si>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</si>
  <si>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</si>
  <si>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</si>
  <si>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</si>
  <si>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</si>
  <si>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</si>
  <si>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</si>
  <si>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</si>
  <si>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</si>
  <si>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</si>
  <si>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</si>
  <si>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</si>
  <si>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</si>
  <si>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</si>
  <si>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</si>
  <si>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</si>
  <si>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</si>
  <si>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</si>
  <si>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</si>
  <si>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</si>
  <si>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</si>
  <si>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</si>
  <si>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</si>
  <si>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</si>
  <si>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</si>
  <si>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</si>
  <si>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</si>
  <si>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</si>
  <si>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</si>
  <si>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</si>
  <si>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</si>
  <si>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</si>
  <si>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</si>
  <si>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</si>
  <si>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</si>
  <si>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</si>
  <si>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</si>
  <si>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</si>
  <si>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</si>
  <si>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</si>
  <si>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</si>
  <si>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</si>
  <si>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</si>
  <si>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</si>
  <si>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</si>
  <si>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</si>
  <si>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</si>
  <si>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</si>
  <si>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</si>
  <si>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</si>
  <si>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</si>
  <si>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</si>
  <si>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</si>
  <si>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</si>
  <si>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</si>
  <si>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</si>
  <si>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</si>
  <si>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</si>
  <si>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</si>
  <si>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</si>
  <si>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</si>
  <si>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</si>
  <si>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</si>
  <si>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</si>
  <si>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</si>
  <si>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</si>
  <si>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</si>
  <si>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</si>
  <si>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</si>
  <si>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</si>
  <si>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</si>
  <si>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</si>
  <si>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</si>
  <si>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</si>
  <si>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</si>
  <si>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</si>
  <si>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</si>
  <si>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</si>
  <si>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</si>
  <si>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</si>
  <si>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</si>
  <si>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</si>
  <si>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</si>
  <si>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</si>
  <si>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</si>
  <si>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</si>
  <si>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</si>
  <si>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</si>
  <si>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</si>
  <si>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</si>
  <si>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</si>
  <si>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</si>
  <si>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</si>
  <si>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</si>
  <si>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</si>
  <si>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</si>
  <si>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</si>
  <si>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</si>
  <si>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</si>
  <si>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</si>
  <si>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</si>
  <si>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</si>
  <si>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</si>
  <si>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</si>
  <si>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</si>
  <si>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</si>
  <si>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</si>
  <si>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</si>
  <si>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</si>
  <si>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</si>
  <si>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</si>
  <si>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</si>
  <si>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</si>
  <si>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</si>
  <si>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</si>
  <si>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</si>
  <si>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</si>
  <si>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</si>
  <si>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</si>
  <si>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</si>
  <si>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</si>
  <si>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</si>
  <si>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</si>
  <si>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</si>
  <si>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</si>
  <si>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</si>
  <si>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</si>
  <si>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</si>
  <si>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</si>
  <si>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</si>
  <si>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</si>
  <si>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</si>
  <si>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</si>
  <si>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</si>
  <si>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</si>
  <si>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</si>
  <si>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</si>
  <si>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</si>
  <si>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</si>
  <si>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</si>
  <si>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</si>
  <si>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</si>
  <si>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</si>
  <si>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</si>
  <si>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</si>
  <si>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</si>
  <si>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</si>
  <si>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</si>
  <si>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</si>
  <si>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</si>
  <si>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</si>
  <si>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</si>
  <si>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</si>
  <si>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</si>
  <si>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</si>
  <si>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</si>
  <si>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</si>
  <si>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</si>
  <si>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</si>
  <si>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</si>
  <si>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</si>
  <si>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</si>
  <si>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</si>
  <si>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</si>
  <si>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</si>
  <si>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</si>
  <si>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</si>
  <si>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</si>
  <si>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</si>
  <si>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</si>
  <si>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</si>
  <si>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</si>
  <si>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</si>
  <si>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</si>
  <si>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</si>
  <si>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</si>
  <si>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</si>
  <si>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</si>
  <si>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</si>
  <si>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</si>
  <si>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</si>
  <si>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</si>
  <si>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</si>
  <si>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</si>
  <si>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</si>
  <si>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</si>
  <si>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</si>
  <si>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</si>
  <si>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</si>
  <si>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</si>
  <si>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</si>
  <si>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</si>
  <si>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</si>
  <si>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</si>
  <si>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</si>
  <si>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</si>
  <si>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</si>
  <si>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</si>
  <si>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</si>
  <si>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</si>
  <si>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</si>
  <si>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</si>
  <si>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</si>
  <si>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</si>
  <si>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</si>
  <si>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</si>
  <si>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</si>
  <si>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</si>
  <si>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</si>
  <si>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</si>
  <si>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</si>
  <si>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</si>
  <si>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</si>
  <si>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</si>
  <si>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</si>
  <si>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</si>
  <si>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</si>
  <si>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</si>
  <si>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</si>
  <si>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</si>
  <si>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</si>
  <si>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</si>
  <si>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</si>
  <si>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</si>
  <si>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</si>
  <si>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</si>
  <si>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</si>
  <si>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</si>
  <si>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</si>
  <si>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</si>
  <si>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</si>
  <si>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</si>
  <si>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</si>
  <si>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</si>
  <si>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</si>
  <si>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</si>
  <si>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</si>
  <si>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</si>
  <si>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</si>
  <si>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</si>
  <si>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</si>
  <si>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</si>
  <si>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</si>
  <si>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</si>
  <si>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</si>
  <si>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</si>
  <si>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</si>
  <si>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</si>
  <si>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</si>
  <si>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</si>
  <si>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</si>
  <si>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</si>
  <si>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</si>
  <si>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</si>
  <si>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</si>
  <si>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</si>
  <si>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</si>
  <si>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</si>
  <si>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</si>
  <si>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</si>
  <si>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</si>
  <si>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</si>
  <si>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</si>
  <si>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</si>
  <si>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</si>
  <si>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</si>
  <si>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</si>
  <si>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</si>
  <si>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</si>
  <si>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</si>
  <si>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</si>
  <si>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</si>
  <si>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</si>
  <si>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</si>
  <si>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</si>
  <si>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</si>
  <si>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</si>
  <si>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</si>
  <si>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</si>
  <si>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</si>
  <si>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</si>
  <si>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</si>
  <si>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</si>
  <si>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</si>
  <si>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</si>
  <si>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</si>
  <si>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</si>
  <si>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</si>
  <si>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</si>
  <si>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</si>
  <si>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</si>
  <si>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</si>
  <si>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</si>
  <si>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</si>
  <si>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</si>
  <si>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</si>
  <si>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</si>
  <si>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</si>
  <si>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</si>
  <si>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</si>
  <si>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</si>
  <si>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</si>
  <si>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</si>
  <si>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</si>
  <si>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</si>
  <si>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</si>
  <si>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</si>
  <si>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</si>
  <si>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</si>
  <si>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</si>
  <si>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</si>
  <si>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</si>
  <si>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</si>
  <si>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</si>
  <si>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</si>
  <si>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</si>
  <si>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</si>
  <si>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</si>
  <si>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</si>
  <si>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</si>
  <si>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</si>
  <si>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</si>
  <si>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</si>
  <si>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</si>
  <si>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</si>
  <si>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</si>
  <si>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</si>
  <si>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</si>
  <si>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</si>
  <si>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</si>
  <si>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</si>
  <si>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</si>
  <si>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</si>
  <si>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</si>
  <si>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</si>
  <si>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</si>
  <si>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</si>
  <si>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</si>
  <si>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</si>
  <si>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</si>
  <si>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</si>
  <si>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</si>
  <si>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</si>
  <si>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</si>
  <si>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</si>
  <si>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</si>
  <si>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</si>
  <si>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</si>
  <si>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</si>
  <si>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</si>
  <si>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</si>
  <si>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</si>
  <si>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</si>
  <si>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</si>
  <si>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</si>
  <si>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</si>
  <si>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</si>
  <si>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</si>
  <si>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</si>
  <si>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</si>
  <si>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</si>
  <si>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</si>
  <si>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</si>
  <si>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</si>
  <si>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</si>
  <si>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</si>
  <si>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</si>
  <si>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</si>
  <si>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</si>
  <si>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</si>
  <si>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</si>
  <si>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</si>
  <si>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</si>
  <si>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</si>
  <si>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</si>
  <si>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</si>
  <si>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</si>
  <si>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</si>
  <si>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</si>
  <si>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</si>
  <si>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</si>
  <si>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</si>
  <si>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</si>
  <si>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</si>
  <si>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</si>
  <si>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</si>
  <si>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</si>
  <si>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</si>
  <si>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</si>
  <si>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</si>
  <si>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</si>
  <si>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</si>
  <si>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</si>
  <si>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</si>
  <si>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</si>
  <si>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</si>
  <si>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</si>
  <si>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</si>
  <si>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</si>
  <si>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</si>
  <si>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</si>
  <si>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</si>
  <si>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</si>
  <si>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</si>
  <si>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</si>
  <si>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</si>
  <si>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</si>
  <si>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</si>
  <si>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</si>
  <si>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</si>
  <si>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</si>
  <si>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</si>
  <si>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</si>
  <si>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</si>
  <si>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</si>
  <si>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</si>
  <si>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</si>
  <si>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</si>
  <si>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</si>
  <si>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</si>
  <si>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</si>
  <si>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</si>
  <si>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</si>
  <si>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</si>
  <si>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</si>
  <si>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</si>
  <si>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</si>
  <si>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</si>
  <si>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</si>
  <si>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</si>
  <si>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</si>
  <si>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</si>
  <si>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</si>
  <si>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</si>
  <si>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</si>
  <si>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</si>
  <si>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</si>
  <si>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</si>
  <si>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</si>
  <si>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</si>
  <si>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</si>
  <si>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</si>
  <si>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</si>
  <si>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</si>
  <si>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</si>
  <si>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</si>
  <si>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</si>
  <si>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</si>
  <si>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</si>
  <si>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</si>
  <si>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</si>
  <si>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</si>
  <si>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</si>
  <si>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</si>
  <si>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</si>
  <si>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</si>
  <si>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</si>
  <si>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</si>
  <si>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</si>
  <si>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</si>
  <si>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</si>
  <si>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</si>
  <si>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</si>
  <si>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</si>
  <si>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</si>
  <si>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</si>
  <si>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</si>
  <si>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</si>
  <si>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</si>
  <si>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</si>
  <si>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</si>
  <si>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</si>
  <si>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</si>
  <si>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</si>
  <si>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</si>
  <si>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</si>
  <si>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</si>
  <si>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</si>
  <si>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</si>
  <si>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</si>
  <si>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</si>
  <si>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</si>
  <si>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</si>
  <si>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</si>
  <si>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</si>
  <si>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</si>
  <si>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</si>
  <si>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</si>
  <si>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</si>
  <si>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</si>
  <si>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</si>
  <si>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</si>
  <si>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</si>
  <si>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</si>
  <si>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</si>
  <si>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</si>
  <si>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</si>
  <si>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</si>
  <si>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</si>
  <si>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</si>
  <si>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</si>
  <si>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</si>
  <si>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</si>
  <si>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</si>
  <si>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</si>
  <si>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</si>
  <si>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</si>
  <si>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</si>
  <si>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</si>
  <si>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</si>
  <si>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</si>
  <si>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</si>
  <si>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</si>
  <si>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</si>
  <si>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</si>
  <si>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</si>
  <si>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</si>
  <si>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</si>
  <si>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</si>
  <si>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</si>
  <si>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</si>
  <si>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</si>
  <si>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</si>
  <si>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</si>
  <si>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</si>
  <si>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</si>
  <si>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</si>
  <si>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</si>
  <si>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</si>
  <si>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</si>
  <si>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</si>
  <si>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</si>
  <si>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</si>
  <si>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</si>
  <si>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</si>
  <si>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</si>
  <si>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</si>
  <si>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</si>
  <si>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</si>
  <si>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</si>
  <si>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</si>
  <si>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</si>
  <si>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</si>
  <si>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</si>
  <si>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</si>
  <si>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</si>
  <si>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</si>
  <si>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</si>
  <si>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</si>
  <si>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</si>
  <si>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</si>
  <si>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</si>
  <si>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</si>
  <si>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</si>
  <si>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</si>
  <si>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</si>
  <si>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</si>
  <si>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</si>
  <si>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</si>
  <si>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</si>
  <si>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</si>
  <si>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</si>
  <si>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</si>
  <si>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</si>
  <si>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</si>
  <si>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</si>
  <si>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</si>
  <si>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</si>
  <si>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</si>
  <si>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</si>
  <si>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</si>
  <si>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</si>
  <si>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</si>
  <si>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</si>
  <si>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</si>
  <si>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</si>
  <si>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</si>
  <si>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</si>
  <si>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</si>
  <si>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</si>
  <si>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</si>
  <si>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</si>
  <si>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</si>
  <si>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</si>
  <si>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</si>
  <si>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</si>
  <si>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</si>
  <si>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</si>
  <si>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</si>
  <si>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</si>
  <si>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</si>
  <si>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</si>
  <si>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</si>
  <si>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</si>
  <si>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</si>
  <si>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</si>
  <si>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</si>
  <si>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</si>
  <si>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</si>
  <si>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</si>
  <si>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</si>
  <si>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</si>
  <si>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</si>
  <si>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</si>
  <si>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</si>
  <si>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</si>
  <si>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</si>
  <si>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</si>
  <si>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</si>
  <si>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</si>
  <si>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</si>
  <si>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</si>
  <si>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</si>
  <si>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</si>
  <si>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</si>
  <si>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</si>
  <si>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</si>
  <si>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</si>
  <si>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</si>
  <si>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</si>
  <si>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</si>
  <si>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</si>
  <si>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</si>
  <si>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</si>
  <si>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</si>
  <si>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</si>
  <si>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</si>
  <si>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</si>
  <si>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</si>
  <si>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</si>
  <si>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</si>
  <si>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</si>
  <si>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</si>
  <si>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</si>
  <si>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</si>
  <si>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</si>
  <si>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</si>
  <si>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</si>
  <si>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</si>
  <si>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</si>
  <si>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</si>
  <si>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</si>
  <si>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</si>
  <si>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</si>
  <si>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</si>
  <si>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</si>
  <si>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</si>
  <si>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</si>
  <si>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</si>
  <si>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</si>
  <si>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</si>
  <si>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</si>
  <si>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</si>
  <si>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</si>
  <si>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</si>
  <si>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</si>
  <si>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</si>
  <si>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</si>
  <si>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</si>
  <si>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</si>
  <si>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</si>
  <si>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</si>
  <si>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</si>
  <si>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</si>
  <si>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</si>
  <si>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</si>
  <si>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</si>
  <si>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</si>
  <si>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</si>
  <si>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</si>
  <si>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</si>
  <si>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</si>
  <si>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</si>
  <si>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</si>
  <si>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</si>
  <si>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</si>
  <si>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</si>
  <si>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</si>
  <si>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</si>
  <si>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</si>
  <si>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</si>
  <si>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</si>
  <si>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</si>
  <si>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</si>
  <si>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</si>
  <si>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</si>
  <si>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</si>
  <si>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</si>
  <si>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</si>
  <si>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</si>
  <si>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</si>
  <si>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</si>
  <si>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</si>
  <si>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</si>
  <si>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</si>
  <si>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</si>
  <si>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</si>
  <si>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</si>
  <si>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</si>
  <si>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</si>
  <si>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</si>
  <si>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</si>
  <si>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</si>
  <si>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</si>
  <si>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</si>
  <si>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</si>
  <si>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</si>
  <si>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</si>
  <si>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</si>
  <si>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</si>
  <si>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</si>
  <si>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</si>
  <si>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</si>
  <si>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</si>
  <si>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</si>
  <si>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</si>
  <si>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</si>
  <si>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</si>
  <si>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</si>
  <si>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</si>
  <si>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</si>
  <si>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</si>
  <si>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</si>
  <si>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</si>
  <si>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</si>
  <si>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</si>
  <si>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</si>
  <si>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</si>
  <si>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</si>
  <si>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</si>
  <si>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</si>
  <si>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</si>
  <si>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</si>
  <si>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</si>
  <si>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</si>
  <si>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</si>
  <si>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</si>
  <si>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</si>
  <si>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</si>
  <si>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</si>
  <si>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</si>
  <si>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</si>
  <si>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</si>
  <si>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</si>
  <si>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</si>
  <si>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</si>
  <si>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</si>
  <si>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</si>
  <si>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</si>
  <si>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</si>
  <si>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</si>
  <si>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</si>
  <si>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</si>
  <si>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</si>
  <si>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</si>
  <si>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</si>
  <si>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</si>
  <si>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</si>
  <si>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</si>
  <si>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</si>
  <si>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</si>
  <si>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</si>
  <si>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</si>
  <si>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</si>
  <si>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</si>
  <si>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</si>
  <si>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</si>
  <si>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</si>
  <si>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</si>
  <si>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</si>
  <si>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</si>
  <si>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</si>
  <si>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</si>
  <si>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</si>
  <si>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</si>
  <si>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</si>
  <si>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</si>
  <si>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</si>
  <si>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</si>
  <si>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</si>
  <si>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</si>
  <si>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</si>
  <si>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</si>
  <si>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</si>
  <si>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</si>
  <si>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</si>
  <si>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</si>
  <si>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</si>
  <si>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</si>
  <si>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</si>
  <si>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</si>
  <si>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</si>
  <si>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</si>
  <si>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</si>
  <si>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</si>
  <si>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</si>
  <si>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</si>
  <si>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</si>
  <si>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</si>
  <si>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</si>
  <si>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</si>
  <si>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</si>
  <si>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</si>
  <si>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</si>
  <si>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</si>
  <si>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</si>
  <si>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</si>
  <si>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</si>
  <si>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</si>
  <si>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</si>
  <si>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</si>
  <si>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</si>
  <si>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</si>
  <si>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</si>
  <si>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</si>
  <si>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</si>
  <si>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</si>
  <si>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</si>
  <si>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</si>
  <si>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</si>
  <si>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</si>
  <si>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</si>
  <si>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</si>
  <si>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</si>
  <si>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</si>
  <si>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</si>
  <si>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</si>
  <si>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</si>
  <si>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</si>
  <si>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</si>
  <si>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</si>
  <si>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</si>
  <si>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</si>
  <si>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</si>
  <si>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</si>
  <si>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</si>
  <si>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</si>
  <si>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</si>
  <si>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</si>
  <si>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</si>
  <si>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</si>
  <si>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</si>
  <si>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</si>
  <si>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</si>
  <si>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</si>
  <si>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</si>
  <si>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</si>
  <si>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</si>
  <si>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</si>
  <si>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</si>
  <si>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</si>
  <si>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</si>
  <si>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</si>
  <si>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</si>
  <si>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</si>
  <si>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</si>
  <si>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</si>
  <si>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</si>
  <si>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</si>
  <si>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</si>
  <si>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</si>
  <si>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</si>
  <si>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</si>
  <si>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</si>
  <si>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</si>
  <si>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</si>
  <si>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</si>
  <si>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</si>
  <si>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</si>
  <si>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</si>
  <si>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</si>
  <si>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</si>
  <si>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</si>
  <si>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</si>
  <si>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</si>
  <si>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</si>
  <si>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</si>
  <si>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</si>
  <si>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</si>
  <si>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</si>
  <si>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</si>
  <si>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</si>
  <si>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</si>
  <si>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</si>
  <si>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</si>
  <si>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</si>
  <si>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</si>
  <si>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</si>
  <si>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</si>
  <si>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</si>
  <si>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</si>
  <si>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</si>
  <si>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</si>
  <si>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</si>
  <si>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</si>
  <si>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</si>
  <si>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</si>
  <si>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</si>
  <si>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</si>
  <si>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</si>
  <si>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</si>
  <si>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</si>
  <si>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</si>
  <si>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</si>
  <si>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</si>
  <si>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</si>
  <si>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</si>
  <si>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</si>
  <si>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</si>
  <si>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</si>
  <si>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</si>
  <si>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</si>
  <si>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</si>
  <si>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</si>
  <si>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</si>
  <si>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</si>
  <si>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</si>
  <si>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</si>
  <si>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</si>
  <si>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</si>
  <si>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</si>
  <si>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</si>
  <si>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</si>
  <si>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</si>
  <si>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</si>
  <si>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</si>
  <si>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</si>
  <si>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</si>
  <si>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</si>
  <si>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</si>
  <si>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</si>
  <si>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</si>
  <si>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</si>
  <si>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</si>
  <si>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</si>
  <si>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</si>
  <si>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</si>
  <si>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</si>
  <si>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</si>
  <si>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</si>
  <si>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</si>
  <si>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</si>
  <si>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</si>
  <si>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</si>
  <si>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</si>
  <si>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</si>
  <si>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</si>
  <si>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</si>
  <si>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</si>
  <si>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</si>
  <si>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</si>
  <si>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</si>
  <si>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</si>
  <si>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</si>
  <si>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</si>
  <si>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</si>
  <si>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</si>
  <si>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</si>
  <si>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</si>
  <si>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</si>
  <si>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</si>
  <si>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</si>
  <si>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</si>
  <si>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</si>
  <si>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</si>
  <si>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</si>
  <si>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</si>
  <si>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</si>
  <si>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</si>
  <si>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</si>
  <si>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</si>
  <si>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</si>
  <si>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</si>
  <si>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</si>
  <si>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</si>
  <si>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</si>
  <si>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</si>
  <si>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</si>
  <si>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</si>
  <si>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</si>
  <si>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</si>
  <si>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</si>
  <si>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</si>
  <si>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</si>
  <si>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</si>
  <si>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</si>
  <si>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</si>
  <si>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</si>
  <si>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</si>
  <si>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</si>
  <si>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</si>
  <si>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</si>
  <si>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</si>
  <si>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</si>
  <si>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</si>
  <si>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</si>
  <si>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</si>
  <si>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</si>
  <si>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</si>
  <si>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</si>
  <si>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</si>
  <si>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</si>
  <si>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</si>
  <si>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</si>
  <si>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</si>
  <si>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</si>
  <si>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</si>
  <si>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</si>
  <si>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</si>
  <si>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</si>
  <si>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</si>
  <si>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</si>
  <si>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</si>
  <si>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</si>
  <si>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</si>
  <si>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</si>
  <si>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</si>
  <si>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</si>
  <si>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</si>
  <si>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</si>
  <si>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</si>
  <si>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</si>
  <si>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</si>
  <si>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</si>
  <si>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</si>
  <si>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</si>
  <si>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</si>
  <si>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</si>
  <si>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</si>
  <si>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</si>
  <si>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</si>
  <si>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</si>
  <si>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</si>
  <si>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</si>
  <si>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</si>
  <si>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</si>
  <si>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</si>
  <si>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</si>
  <si>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</si>
  <si>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</si>
  <si>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</si>
  <si>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</si>
  <si>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</si>
  <si>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</si>
  <si>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</si>
  <si>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</si>
  <si>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</si>
  <si>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</si>
  <si>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</si>
  <si>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</si>
  <si>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</si>
  <si>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</si>
  <si>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</si>
  <si>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</si>
  <si>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</si>
  <si>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</si>
  <si>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</si>
  <si>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</si>
  <si>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</si>
  <si>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</si>
  <si>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</si>
  <si>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</si>
  <si>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</si>
  <si>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</si>
  <si>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</si>
  <si>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</si>
  <si>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</si>
  <si>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</si>
  <si>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</si>
  <si>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</si>
  <si>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</si>
  <si>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</si>
  <si>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</si>
  <si>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</si>
  <si>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</si>
  <si>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</si>
  <si>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</si>
  <si>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</si>
  <si>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</si>
  <si>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</si>
  <si>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</si>
  <si>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</si>
  <si>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</si>
  <si>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</si>
  <si>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</si>
  <si>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</si>
  <si>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</si>
  <si>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</si>
  <si>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</si>
  <si>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</si>
  <si>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</si>
  <si>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</si>
  <si>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</si>
  <si>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</si>
  <si>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</si>
  <si>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</si>
  <si>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</si>
  <si>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</si>
  <si>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</si>
  <si>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</si>
  <si>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</si>
  <si>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</si>
  <si>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</si>
  <si>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</si>
  <si>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</si>
  <si>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</si>
  <si>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</si>
  <si>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</si>
  <si>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</si>
  <si>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</si>
  <si>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</si>
  <si>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</si>
  <si>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</si>
  <si>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</si>
  <si>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</si>
  <si>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</si>
  <si>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</si>
  <si>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</si>
  <si>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</si>
  <si>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</si>
  <si>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</si>
  <si>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</si>
  <si>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</si>
  <si>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</si>
  <si>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</si>
  <si>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</si>
  <si>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</si>
  <si>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</si>
  <si>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</si>
  <si>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</si>
  <si>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</si>
  <si>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</si>
  <si>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</si>
  <si>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</si>
  <si>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</si>
  <si>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</si>
  <si>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</si>
  <si>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</si>
  <si>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</si>
  <si>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</si>
  <si>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</si>
  <si>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</si>
  <si>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</si>
  <si>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</si>
  <si>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</si>
  <si>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</si>
  <si>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</si>
  <si>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</si>
  <si>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</si>
  <si>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</si>
  <si>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</si>
  <si>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</si>
  <si>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</si>
  <si>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</si>
  <si>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</si>
  <si>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</si>
  <si>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</si>
  <si>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</si>
  <si>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</si>
  <si>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</si>
  <si>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</si>
  <si>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</si>
  <si>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</si>
  <si>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</si>
  <si>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</si>
  <si>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</si>
  <si>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</si>
  <si>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</si>
  <si>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</si>
  <si>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</si>
  <si>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</si>
  <si>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</si>
  <si>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</si>
  <si>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</si>
  <si>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</si>
  <si>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</si>
  <si>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</si>
  <si>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</si>
  <si>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</si>
  <si>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</si>
  <si>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</si>
  <si>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</si>
  <si>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</si>
  <si>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</si>
  <si>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</si>
  <si>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</si>
  <si>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</si>
  <si>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</si>
  <si>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</si>
  <si>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</si>
  <si>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</si>
  <si>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</si>
  <si>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</si>
  <si>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</si>
  <si>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</si>
  <si>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</si>
  <si>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</si>
  <si>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</si>
  <si>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</si>
  <si>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</si>
  <si>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</si>
  <si>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</si>
  <si>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</si>
  <si>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</si>
  <si>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</si>
  <si>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</si>
  <si>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</si>
  <si>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</si>
  <si>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</si>
  <si>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</si>
  <si>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</si>
  <si>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</si>
  <si>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</si>
  <si>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</si>
  <si>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</si>
  <si>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</si>
  <si>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</si>
  <si>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</si>
  <si>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</si>
  <si>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</si>
  <si>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</si>
  <si>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</si>
  <si>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</si>
  <si>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</si>
  <si>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</si>
  <si>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</si>
  <si>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</si>
  <si>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</si>
  <si>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</si>
  <si>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</si>
  <si>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</si>
  <si>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</si>
  <si>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</si>
  <si>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</si>
  <si>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</si>
  <si>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</si>
  <si>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</si>
  <si>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</si>
  <si>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</si>
  <si>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</si>
  <si>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</si>
  <si>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</si>
  <si>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</si>
  <si>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</si>
  <si>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</si>
  <si>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</si>
  <si>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</si>
  <si>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</si>
  <si>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</si>
  <si>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</si>
  <si>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</si>
  <si>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</si>
  <si>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</si>
  <si>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</si>
  <si>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</si>
  <si>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</si>
  <si>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</si>
  <si>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</si>
  <si>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</si>
  <si>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</si>
  <si>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</si>
  <si>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</si>
  <si>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</si>
  <si>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</si>
  <si>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</si>
  <si>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</si>
  <si>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</si>
  <si>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</si>
  <si>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</si>
  <si>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</si>
  <si>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</si>
  <si>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</si>
  <si>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</si>
  <si>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</si>
  <si>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</si>
  <si>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</si>
  <si>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</si>
  <si>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</si>
  <si>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</si>
  <si>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</si>
  <si>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</si>
  <si>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</si>
  <si>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</si>
  <si>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</si>
  <si>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</si>
  <si>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</si>
  <si>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</si>
  <si>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</si>
  <si>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</si>
  <si>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</si>
  <si>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</si>
  <si>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</si>
  <si>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</si>
  <si>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</si>
  <si>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</si>
  <si>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</si>
  <si>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</si>
  <si>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</si>
  <si>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</si>
  <si>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</si>
  <si>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</si>
  <si>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</si>
  <si>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</si>
  <si>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</si>
  <si>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</si>
  <si>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</si>
  <si>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</si>
  <si>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</si>
  <si>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</si>
  <si>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</si>
  <si>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</si>
  <si>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</si>
  <si>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</si>
  <si>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</si>
  <si>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</si>
  <si>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</si>
  <si>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</si>
  <si>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</si>
  <si>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</si>
  <si>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</si>
  <si>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</si>
  <si>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</si>
  <si>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</si>
  <si>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</si>
  <si>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</si>
  <si>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</si>
  <si>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</si>
  <si>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</si>
  <si>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</si>
  <si>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</si>
  <si>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</si>
  <si>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</si>
  <si>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</si>
  <si>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</si>
  <si>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</si>
  <si>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</si>
  <si>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</si>
  <si>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</si>
  <si>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</si>
  <si>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</si>
  <si>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</si>
  <si>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</si>
  <si>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</si>
  <si>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</si>
  <si>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</si>
  <si>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</si>
  <si>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</si>
  <si>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</si>
  <si>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</si>
  <si>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</si>
  <si>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</si>
  <si>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</si>
  <si>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</si>
  <si>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</si>
  <si>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</si>
  <si>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</si>
  <si>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</si>
  <si>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</si>
  <si>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</si>
  <si>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</si>
  <si>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</si>
  <si>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</si>
  <si>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</si>
  <si>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</si>
  <si>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</si>
  <si>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</si>
  <si>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</si>
  <si>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</si>
  <si>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</si>
  <si>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</si>
  <si>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</si>
  <si>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</si>
  <si>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</si>
  <si>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</si>
  <si>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</si>
  <si>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</si>
  <si>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</si>
  <si>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</si>
  <si>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</si>
  <si>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</si>
  <si>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</si>
  <si>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</si>
  <si>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</si>
  <si>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</si>
  <si>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</si>
  <si>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</si>
  <si>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</si>
  <si>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</si>
  <si>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</si>
  <si>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</si>
  <si>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</si>
  <si>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</si>
  <si>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</si>
  <si>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</si>
  <si>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</si>
  <si>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</si>
  <si>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</si>
  <si>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</si>
  <si>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</si>
  <si>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</si>
  <si>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</si>
  <si>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</si>
  <si>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</si>
  <si>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</si>
  <si>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</si>
  <si>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</si>
  <si>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</si>
  <si>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</si>
  <si>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</si>
  <si>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</si>
  <si>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</si>
  <si>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</si>
  <si>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</si>
  <si>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</si>
  <si>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</si>
  <si>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</si>
  <si>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</si>
  <si>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</si>
  <si>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</si>
  <si>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</si>
  <si>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</si>
  <si>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</si>
  <si>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</si>
  <si>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</si>
  <si>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</si>
  <si>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</si>
  <si>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</si>
  <si>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</si>
  <si>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</si>
  <si>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</si>
  <si>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</si>
  <si>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</si>
  <si>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</si>
  <si>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</si>
  <si>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</si>
  <si>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</si>
  <si>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</si>
  <si>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</si>
  <si>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</si>
  <si>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</si>
  <si>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</si>
  <si>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</si>
  <si>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</si>
  <si>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</si>
  <si>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</si>
  <si>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</si>
  <si>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</si>
  <si>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</si>
  <si>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</si>
  <si>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</si>
  <si>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</si>
  <si>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</si>
  <si>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</si>
  <si>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</si>
  <si>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</si>
  <si>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</si>
  <si>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</si>
  <si>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</si>
  <si>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</si>
  <si>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</si>
  <si>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</si>
  <si>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</si>
  <si>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</si>
  <si>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</si>
  <si>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</si>
  <si>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</si>
  <si>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</si>
  <si>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</si>
  <si>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</si>
  <si>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</si>
  <si>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</si>
  <si>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</si>
  <si>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</si>
  <si>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</si>
  <si>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</si>
  <si>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</si>
  <si>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</si>
  <si>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</si>
  <si>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</si>
  <si>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</si>
  <si>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</si>
  <si>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</si>
  <si>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</si>
  <si>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</si>
  <si>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</si>
  <si>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</si>
  <si>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</si>
  <si>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</si>
  <si>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</si>
  <si>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</si>
  <si>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</si>
  <si>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</si>
  <si>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</si>
  <si>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</si>
  <si>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</si>
  <si>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</si>
  <si>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</si>
  <si>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</si>
  <si>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</si>
  <si>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</si>
  <si>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</si>
  <si>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</si>
  <si>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</si>
  <si>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</si>
  <si>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</si>
  <si>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</si>
  <si>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</si>
  <si>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</si>
  <si>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</si>
  <si>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</si>
  <si>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</si>
  <si>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</si>
  <si>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</si>
  <si>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</si>
  <si>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</si>
  <si>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</si>
  <si>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</si>
  <si>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</si>
  <si>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</si>
  <si>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</si>
  <si>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</si>
  <si>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</si>
  <si>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</si>
  <si>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</si>
  <si>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</si>
  <si>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</si>
  <si>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</si>
  <si>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</si>
  <si>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</si>
  <si>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</si>
  <si>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</si>
  <si>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</si>
  <si>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</si>
  <si>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</si>
  <si>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</si>
  <si>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</si>
  <si>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</si>
  <si>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</si>
  <si>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</si>
  <si>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</si>
  <si>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</si>
  <si>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</si>
  <si>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</si>
  <si>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</si>
  <si>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</si>
  <si>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</si>
  <si>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</si>
  <si>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</si>
  <si>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</si>
  <si>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</si>
  <si>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</si>
  <si>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</si>
  <si>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</si>
  <si>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</si>
  <si>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</si>
  <si>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</si>
  <si>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</si>
  <si>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</si>
  <si>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</si>
  <si>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</si>
  <si>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</si>
  <si>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</si>
  <si>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</si>
  <si>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</si>
  <si>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</si>
  <si>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</si>
  <si>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</si>
  <si>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</si>
  <si>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</si>
  <si>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</si>
  <si>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</si>
  <si>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</si>
  <si>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</si>
  <si>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</si>
  <si>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</si>
  <si>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</si>
  <si>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</si>
  <si>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</si>
  <si>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</si>
  <si>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</si>
  <si>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</si>
  <si>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</si>
  <si>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</si>
  <si>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</si>
  <si>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</si>
  <si>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</si>
  <si>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</si>
  <si>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</si>
  <si>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</si>
  <si>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</si>
  <si>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</si>
  <si>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</si>
  <si>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</si>
  <si>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</si>
  <si>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</si>
  <si>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</si>
  <si>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</si>
  <si>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</si>
  <si>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</si>
  <si>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</si>
  <si>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</si>
  <si>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</si>
  <si>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</si>
  <si>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</si>
  <si>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</si>
  <si>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</si>
  <si>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</si>
  <si>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</si>
  <si>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</si>
  <si>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</si>
  <si>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</si>
  <si>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</si>
  <si>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</si>
  <si>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</si>
  <si>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</si>
  <si>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</si>
  <si>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</si>
  <si>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</si>
  <si>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</si>
  <si>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</si>
  <si>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</si>
  <si>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</si>
  <si>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</si>
  <si>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</si>
  <si>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</si>
  <si>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</si>
  <si>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</si>
  <si>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</si>
  <si>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</si>
  <si>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</si>
  <si>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</si>
  <si>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</si>
  <si>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</si>
  <si>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</si>
  <si>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</si>
  <si>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</si>
  <si>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</si>
  <si>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</si>
  <si>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</si>
  <si>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</si>
  <si>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</si>
  <si>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</si>
  <si>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</si>
  <si>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</si>
  <si>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</si>
  <si>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</si>
  <si>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</si>
  <si>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</si>
  <si>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</si>
  <si>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</si>
  <si>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</si>
  <si>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</si>
  <si>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</si>
  <si>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</si>
  <si>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</si>
  <si>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</si>
  <si>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</si>
  <si>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</si>
  <si>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</si>
  <si>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</si>
  <si>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</si>
  <si>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</si>
  <si>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</si>
  <si>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</si>
  <si>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</si>
  <si>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</si>
  <si>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</si>
  <si>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</si>
  <si>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</si>
  <si>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</si>
  <si>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</si>
  <si>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</si>
  <si>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</si>
  <si>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</si>
  <si>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</si>
  <si>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</si>
  <si>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</si>
  <si>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</si>
  <si>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</si>
  <si>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</si>
  <si>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</si>
  <si>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</si>
  <si>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</si>
  <si>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</si>
  <si>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</si>
  <si>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</si>
  <si>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</si>
  <si>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</si>
  <si>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</si>
  <si>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</si>
  <si>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</si>
  <si>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</si>
  <si>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</si>
  <si>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</si>
  <si>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</si>
  <si>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</si>
  <si>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</si>
  <si>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</si>
  <si>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</si>
  <si>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</si>
  <si>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</si>
  <si>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</si>
  <si>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</si>
  <si>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</si>
  <si>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</si>
  <si>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</si>
  <si>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</si>
  <si>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</si>
  <si>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</si>
  <si>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</si>
  <si>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</si>
  <si>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</si>
  <si>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</si>
  <si>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</si>
  <si>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</si>
  <si>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</si>
  <si>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</si>
  <si>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</si>
  <si>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</si>
  <si>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</si>
  <si>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</si>
  <si>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</si>
  <si>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</si>
  <si>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</si>
  <si>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</si>
  <si>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</si>
  <si>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</si>
  <si>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</si>
  <si>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</si>
  <si>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</si>
  <si>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</si>
  <si>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</si>
  <si>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</si>
  <si>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</si>
  <si>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</si>
  <si>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</si>
  <si>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</si>
  <si>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</si>
  <si>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</si>
  <si>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</si>
  <si>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</si>
  <si>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</si>
  <si>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</si>
  <si>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</si>
  <si>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</si>
  <si>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</si>
  <si>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</si>
  <si>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</si>
  <si>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</si>
  <si>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</si>
  <si>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</si>
  <si>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</si>
  <si>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</si>
  <si>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</si>
  <si>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</si>
  <si>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</si>
  <si>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</si>
  <si>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</si>
  <si>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</si>
  <si>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</si>
  <si>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</si>
  <si>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</si>
  <si>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</si>
  <si>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</si>
  <si>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</si>
  <si>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</si>
  <si>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</si>
  <si>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</si>
  <si>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</si>
  <si>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</si>
  <si>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</si>
  <si>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</si>
  <si>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</si>
  <si>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</si>
  <si>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</si>
  <si>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</si>
  <si>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</si>
  <si>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</si>
  <si>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</si>
  <si>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</si>
  <si>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</si>
  <si>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</si>
  <si>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</si>
  <si>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</si>
  <si>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</si>
  <si>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</si>
  <si>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</si>
  <si>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</si>
  <si>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</si>
  <si>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</si>
  <si>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</si>
  <si>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</si>
  <si>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</si>
  <si>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</si>
  <si>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</si>
  <si>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</si>
  <si>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</si>
  <si>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</si>
  <si>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</si>
  <si>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</si>
  <si>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</si>
  <si>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</si>
  <si>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</si>
  <si>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</si>
  <si>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</si>
  <si>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</si>
  <si>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</si>
  <si>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</si>
  <si>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</si>
  <si>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</si>
  <si>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</si>
  <si>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</si>
  <si>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</si>
  <si>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</si>
  <si>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</si>
  <si>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</si>
  <si>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</si>
  <si>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</si>
  <si>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</si>
  <si>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</si>
  <si>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</si>
  <si>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</si>
  <si>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</si>
  <si>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</si>
  <si>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</si>
  <si>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</si>
  <si>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</si>
  <si>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</si>
  <si>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</si>
  <si>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</si>
  <si>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</si>
  <si>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</si>
  <si>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</si>
  <si>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</si>
  <si>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</si>
  <si>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</si>
  <si>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</si>
  <si>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</si>
  <si>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</si>
  <si>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</si>
  <si>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</si>
  <si>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</si>
  <si>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</si>
  <si>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</si>
  <si>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</si>
  <si>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</si>
  <si>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</si>
  <si>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</si>
  <si>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</si>
  <si>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</si>
  <si>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</si>
  <si>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</si>
  <si>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</si>
  <si>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</si>
  <si>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</si>
  <si>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</si>
  <si>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</si>
  <si>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</si>
  <si>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</si>
  <si>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</si>
  <si>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</si>
  <si>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</si>
  <si>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</si>
  <si>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</si>
  <si>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</si>
  <si>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</si>
  <si>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</si>
  <si>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</si>
  <si>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</si>
  <si>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</si>
  <si>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</si>
  <si>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</si>
  <si>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</si>
  <si>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</si>
  <si>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</si>
  <si>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</si>
  <si>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</si>
  <si>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</si>
  <si>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</si>
  <si>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</si>
  <si>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</si>
  <si>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</si>
  <si>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</si>
  <si>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</si>
  <si>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</si>
  <si>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</si>
  <si>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</si>
  <si>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</si>
  <si>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</si>
  <si>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</si>
  <si>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</si>
  <si>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</si>
  <si>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</si>
  <si>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</si>
  <si>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</si>
  <si>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</si>
  <si>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</si>
  <si>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</si>
  <si>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</si>
  <si>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</si>
  <si>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</si>
  <si>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</si>
  <si>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</si>
  <si>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</si>
  <si>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</si>
  <si>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</si>
  <si>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</si>
  <si>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</si>
  <si>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</si>
  <si>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</si>
  <si>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</si>
  <si>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</si>
  <si>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</si>
  <si>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</si>
  <si>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</si>
  <si>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</si>
  <si>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</si>
  <si>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</si>
  <si>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</si>
  <si>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</si>
  <si>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</si>
  <si>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</si>
  <si>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</si>
  <si>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</si>
  <si>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</si>
  <si>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</si>
  <si>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</si>
  <si>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</si>
  <si>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</si>
  <si>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</si>
  <si>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</si>
  <si>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</si>
  <si>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</si>
  <si>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</si>
  <si>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</si>
  <si>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</si>
  <si>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</si>
  <si>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</si>
  <si>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</si>
  <si>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</si>
  <si>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</si>
  <si>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</si>
  <si>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</si>
  <si>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</si>
  <si>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</si>
  <si>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</si>
  <si>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</si>
  <si>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</si>
  <si>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</si>
  <si>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</si>
  <si>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</si>
  <si>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</si>
  <si>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</si>
  <si>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</si>
  <si>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</si>
  <si>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</si>
  <si>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</si>
  <si>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</si>
  <si>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</si>
  <si>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</si>
  <si>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</si>
  <si>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</si>
  <si>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</si>
  <si>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</si>
  <si>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</si>
  <si>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</si>
  <si>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</si>
  <si>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</si>
  <si>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</si>
  <si>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</si>
  <si>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</si>
  <si>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</si>
  <si>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</si>
  <si>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</si>
  <si>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</si>
  <si>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</si>
  <si>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</si>
  <si>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</si>
  <si>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</si>
  <si>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</si>
  <si>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</si>
  <si>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</si>
  <si>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</si>
  <si>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</si>
  <si>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</si>
  <si>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</si>
  <si>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</si>
  <si>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</si>
  <si>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</si>
  <si>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</si>
  <si>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</si>
  <si>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</si>
  <si>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</si>
  <si>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</si>
  <si>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</si>
  <si>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</si>
  <si>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</si>
  <si>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</si>
  <si>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</si>
  <si>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</si>
  <si>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</si>
  <si>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</si>
  <si>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</si>
  <si>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</si>
  <si>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</si>
  <si>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</si>
  <si>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</si>
  <si>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</si>
  <si>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</si>
  <si>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</si>
  <si>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</si>
  <si>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</si>
  <si>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</si>
  <si>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</si>
  <si>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</si>
  <si>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</si>
  <si>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</si>
  <si>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</si>
  <si>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</si>
  <si>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</si>
  <si>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</si>
  <si>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</si>
  <si>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</si>
  <si>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</si>
  <si>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</si>
  <si>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</si>
  <si>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</si>
  <si>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</si>
  <si>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</si>
  <si>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</si>
  <si>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</si>
  <si>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</si>
  <si>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</si>
  <si>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</si>
  <si>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</si>
  <si>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</si>
  <si>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</si>
  <si>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</si>
  <si>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</si>
  <si>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</si>
  <si>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</si>
  <si>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</si>
  <si>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</si>
  <si>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</si>
  <si>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</si>
  <si>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</si>
  <si>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</si>
  <si>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</si>
  <si>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</si>
  <si>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</si>
  <si>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</si>
  <si>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</si>
  <si>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</si>
  <si>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</si>
  <si>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</si>
  <si>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</si>
  <si>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</si>
  <si>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</si>
  <si>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</si>
  <si>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</si>
  <si>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</si>
  <si>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</si>
  <si>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</si>
  <si>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</si>
  <si>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</si>
  <si>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</si>
  <si>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</si>
  <si>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</si>
  <si>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</si>
  <si>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</si>
  <si>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</si>
  <si>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</si>
  <si>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</si>
  <si>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</si>
  <si>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</si>
  <si>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</si>
  <si>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</si>
  <si>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</si>
  <si>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</si>
  <si>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</si>
  <si>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</si>
  <si>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</si>
  <si>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</si>
  <si>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</si>
  <si>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</si>
  <si>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</si>
  <si>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</si>
  <si>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</si>
  <si>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</si>
  <si>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</si>
  <si>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</si>
  <si>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</si>
  <si>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</si>
  <si>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</si>
  <si>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</si>
  <si>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</si>
  <si>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</si>
  <si>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</si>
  <si>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</si>
  <si>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</si>
  <si>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</si>
  <si>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</si>
  <si>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</si>
  <si>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</si>
  <si>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</si>
  <si>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</si>
  <si>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</si>
  <si>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</si>
  <si>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</si>
  <si>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</si>
  <si>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</si>
  <si>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</si>
  <si>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</si>
  <si>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</si>
  <si>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</si>
  <si>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</si>
  <si>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</si>
  <si>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</si>
  <si>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</si>
  <si>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</si>
  <si>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</si>
  <si>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</si>
  <si>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</si>
  <si>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</si>
  <si>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</si>
  <si>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</si>
  <si>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</si>
  <si>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</si>
  <si>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</si>
  <si>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</si>
  <si>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</si>
  <si>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</si>
  <si>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</si>
  <si>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</si>
  <si>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</si>
  <si>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</si>
  <si>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</si>
  <si>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</si>
  <si>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</si>
  <si>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</si>
  <si>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</si>
  <si>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</si>
  <si>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</si>
  <si>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</si>
  <si>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</si>
  <si>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</si>
  <si>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</si>
  <si>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</si>
  <si>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</si>
  <si>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</si>
  <si>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</si>
  <si>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</si>
  <si>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</si>
  <si>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</si>
  <si>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</si>
  <si>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</si>
  <si>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</si>
  <si>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</si>
  <si>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</si>
  <si>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</si>
  <si>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</si>
  <si>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</si>
  <si>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</si>
  <si>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</si>
  <si>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</si>
  <si>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</si>
  <si>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</si>
  <si>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</si>
  <si>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</si>
  <si>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</si>
  <si>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</si>
  <si>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</si>
  <si>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</si>
  <si>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</si>
  <si>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</si>
  <si>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</si>
  <si>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</si>
  <si>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</si>
  <si>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</si>
  <si>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</si>
  <si>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</si>
  <si>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</si>
  <si>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</si>
  <si>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</si>
  <si>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</si>
  <si>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</si>
  <si>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</si>
  <si>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</si>
  <si>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</si>
  <si>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</si>
  <si>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</si>
  <si>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</si>
  <si>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</si>
  <si>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</si>
  <si>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</si>
  <si>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</si>
  <si>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</si>
  <si>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</si>
  <si>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</si>
  <si>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</si>
  <si>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</si>
  <si>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</si>
  <si>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</si>
  <si>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</si>
  <si>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</si>
  <si>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</si>
  <si>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</si>
  <si>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</si>
  <si>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</si>
  <si>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</si>
  <si>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</si>
  <si>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</si>
  <si>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</si>
  <si>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</si>
  <si>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</si>
  <si>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</si>
  <si>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</si>
  <si>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</si>
  <si>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</si>
  <si>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</si>
  <si>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</si>
  <si>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</si>
  <si>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</si>
  <si>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</si>
  <si>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</si>
  <si>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</si>
  <si>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</si>
  <si>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</si>
  <si>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</si>
  <si>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</si>
  <si>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</si>
  <si>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</si>
  <si>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</si>
  <si>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</si>
  <si>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</si>
  <si>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</si>
  <si>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</si>
  <si>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</si>
  <si>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</si>
  <si>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</si>
  <si>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</si>
  <si>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</si>
  <si>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</si>
  <si>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</si>
  <si>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</si>
  <si>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</si>
  <si>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</si>
  <si>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</si>
  <si>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</si>
  <si>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</si>
  <si>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</si>
  <si>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</si>
  <si>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</si>
  <si>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</si>
  <si>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</si>
  <si>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</si>
  <si>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</si>
  <si>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</si>
  <si>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</si>
  <si>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</si>
  <si>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</si>
  <si>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</si>
  <si>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</si>
  <si>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</si>
  <si>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</si>
  <si>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</si>
  <si>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</si>
  <si>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</si>
  <si>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</si>
  <si>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</si>
  <si>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</si>
  <si>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</si>
  <si>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</si>
  <si>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</si>
  <si>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</si>
  <si>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</si>
  <si>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</si>
  <si>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</si>
  <si>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</si>
  <si>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</si>
  <si>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</si>
  <si>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</si>
  <si>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</si>
  <si>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</si>
  <si>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</si>
  <si>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</si>
  <si>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</si>
  <si>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</si>
  <si>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</si>
  <si>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</si>
  <si>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</si>
  <si>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</si>
  <si>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</si>
  <si>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</si>
  <si>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</si>
  <si>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</si>
  <si>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</si>
  <si>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</si>
  <si>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</si>
  <si>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</si>
  <si>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</si>
  <si>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</si>
  <si>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</si>
  <si>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</si>
  <si>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</si>
  <si>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</si>
  <si>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</si>
  <si>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</si>
  <si>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</si>
  <si>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</si>
  <si>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</si>
  <si>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</si>
  <si>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</si>
  <si>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</si>
  <si>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</si>
  <si>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</si>
  <si>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</si>
  <si>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</si>
  <si>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</si>
  <si>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</si>
  <si>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</si>
  <si>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</si>
  <si>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</si>
  <si>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</si>
  <si>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</si>
  <si>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</si>
  <si>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</si>
  <si>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</si>
  <si>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</si>
  <si>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</si>
  <si>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</si>
  <si>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</si>
  <si>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</si>
  <si>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</si>
  <si>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</si>
  <si>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</si>
  <si>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</si>
  <si>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</si>
  <si>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</si>
  <si>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</si>
  <si>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</si>
  <si>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</si>
  <si>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</si>
  <si>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</si>
  <si>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</si>
  <si>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</si>
  <si>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</si>
  <si>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</si>
  <si>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</si>
  <si>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</si>
  <si>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</si>
  <si>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</si>
  <si>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</si>
  <si>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</si>
  <si>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</si>
  <si>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</si>
  <si>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</si>
  <si>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</si>
  <si>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</si>
  <si>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</si>
  <si>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</si>
  <si>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</si>
  <si>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</si>
  <si>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</si>
  <si>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</si>
  <si>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</si>
  <si>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</si>
  <si>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</si>
  <si>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</si>
  <si>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</si>
  <si>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</si>
  <si>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</si>
  <si>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</si>
  <si>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</si>
  <si>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</si>
  <si>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</si>
  <si>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</si>
  <si>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</si>
  <si>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</si>
  <si>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</si>
  <si>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</si>
  <si>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</si>
  <si>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</si>
  <si>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</si>
  <si>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</si>
  <si>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</si>
  <si>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</si>
  <si>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</si>
  <si>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</si>
  <si>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</si>
  <si>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</si>
  <si>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</si>
  <si>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</si>
  <si>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</si>
  <si>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</si>
  <si>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</si>
  <si>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</si>
  <si>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</si>
  <si>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</si>
  <si>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</si>
  <si>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</si>
  <si>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</si>
  <si>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</si>
  <si>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</si>
  <si>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</si>
  <si>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</si>
  <si>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</si>
  <si>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</si>
  <si>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</si>
  <si>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</si>
  <si>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</si>
  <si>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</si>
  <si>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</si>
  <si>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</si>
  <si>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</si>
  <si>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</si>
  <si>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</si>
  <si>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</si>
  <si>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</si>
  <si>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</si>
  <si>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</si>
  <si>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</si>
  <si>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</si>
  <si>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</si>
  <si>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</si>
  <si>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</si>
  <si>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</si>
  <si>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</si>
  <si>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</si>
  <si>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</si>
  <si>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</si>
  <si>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</si>
  <si>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</si>
  <si>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</si>
  <si>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</si>
  <si>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</si>
  <si>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</si>
  <si>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</si>
  <si>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</si>
  <si>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</si>
  <si>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</si>
  <si>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</si>
  <si>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</si>
  <si>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</si>
  <si>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</si>
  <si>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</si>
  <si>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</si>
  <si>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</si>
  <si>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</si>
  <si>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</si>
  <si>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</si>
  <si>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</si>
  <si>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</si>
  <si>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</si>
  <si>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</si>
  <si>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</si>
  <si>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</si>
  <si>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</si>
  <si>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</si>
  <si>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</si>
  <si>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</si>
  <si>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</si>
  <si>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</si>
  <si>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</si>
  <si>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</si>
  <si>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</si>
  <si>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</si>
  <si>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</si>
  <si>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</si>
  <si>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</si>
  <si>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</si>
  <si>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</si>
  <si>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</si>
  <si>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</si>
  <si>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</si>
  <si>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</si>
  <si>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</si>
  <si>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</si>
  <si>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</si>
  <si>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</si>
  <si>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</si>
  <si>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</si>
  <si>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</si>
  <si>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</si>
  <si>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</si>
  <si>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</si>
  <si>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</si>
  <si>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</si>
  <si>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</si>
  <si>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</si>
  <si>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</si>
  <si>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</si>
  <si>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</si>
  <si>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</si>
  <si>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</si>
  <si>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</si>
  <si>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</si>
  <si>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</si>
  <si>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</si>
  <si>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</si>
  <si>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</si>
  <si>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</si>
  <si>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</si>
  <si>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</si>
  <si>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</si>
  <si>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</si>
  <si>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</si>
  <si>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</si>
  <si>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</si>
  <si>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</si>
  <si>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</si>
  <si>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</si>
  <si>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</si>
  <si>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</si>
  <si>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</si>
  <si>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</si>
  <si>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</si>
  <si>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</si>
  <si>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</si>
  <si>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</si>
  <si>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</si>
  <si>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</si>
  <si>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</si>
  <si>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</si>
  <si>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</si>
  <si>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</si>
  <si>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</si>
  <si>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</si>
  <si>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</si>
  <si>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</si>
  <si>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</si>
  <si>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</si>
  <si>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</si>
  <si>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</si>
  <si>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</si>
  <si>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</si>
  <si>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</si>
  <si>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</si>
  <si>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</si>
  <si>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</si>
  <si>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</si>
  <si>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</si>
  <si>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</si>
  <si>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</si>
  <si>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</si>
  <si>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</si>
  <si>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</si>
  <si>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</si>
  <si>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</si>
  <si>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</si>
  <si>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</si>
  <si>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</si>
  <si>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</si>
  <si>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</si>
  <si>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</si>
  <si>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</si>
  <si>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</si>
  <si>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</si>
  <si>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</si>
  <si>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</si>
  <si>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</si>
  <si>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</si>
  <si>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</si>
  <si>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</si>
  <si>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</si>
  <si>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</si>
  <si>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</si>
  <si>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</si>
  <si>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</si>
  <si>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</si>
  <si>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</si>
  <si>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</si>
  <si>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</si>
  <si>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</si>
  <si>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</si>
  <si>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</si>
  <si>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</si>
  <si>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</si>
  <si>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</si>
  <si>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</si>
  <si>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</si>
  <si>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</si>
  <si>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</si>
  <si>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</si>
  <si>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</si>
  <si>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</si>
  <si>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</si>
  <si>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</si>
  <si>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</si>
  <si>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</si>
  <si>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</si>
  <si>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</si>
  <si>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</si>
  <si>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</si>
  <si>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</si>
  <si>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</si>
  <si>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</si>
  <si>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</si>
  <si>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</si>
  <si>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</si>
  <si>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</si>
  <si>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</si>
  <si>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</si>
  <si>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</si>
  <si>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</si>
  <si>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</si>
  <si>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</si>
  <si>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</si>
  <si>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</si>
  <si>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</si>
  <si>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</si>
  <si>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</si>
  <si>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</si>
  <si>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</si>
  <si>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</si>
  <si>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</si>
  <si>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</si>
  <si>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</si>
  <si>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</si>
  <si>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</si>
  <si>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</si>
  <si>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</si>
  <si>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</si>
  <si>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</si>
  <si>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</si>
  <si>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</si>
  <si>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</si>
  <si>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</si>
  <si>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</si>
  <si>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</si>
  <si>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</si>
  <si>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</si>
  <si>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</si>
  <si>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</si>
  <si>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</si>
  <si>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</si>
  <si>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</si>
  <si>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</si>
  <si>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</si>
  <si>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</si>
  <si>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</si>
  <si>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</si>
  <si>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</si>
  <si>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</si>
  <si>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</si>
  <si>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</si>
  <si>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</si>
  <si>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</si>
  <si>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</si>
  <si>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</si>
  <si>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</si>
  <si>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</si>
  <si>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</si>
  <si>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</si>
  <si>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</si>
  <si>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</si>
  <si>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</si>
  <si>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</si>
  <si>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</si>
  <si>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</si>
  <si>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</si>
  <si>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</si>
  <si>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</si>
  <si>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</si>
  <si>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</si>
  <si>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</si>
  <si>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</si>
  <si>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</si>
  <si>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</si>
  <si>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</si>
  <si>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</si>
  <si>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</si>
  <si>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</si>
  <si>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</si>
  <si>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</si>
  <si>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</si>
  <si>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</si>
  <si>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</si>
  <si>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</si>
  <si>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</si>
  <si>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</si>
  <si>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</si>
  <si>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</si>
  <si>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</si>
  <si>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</si>
  <si>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</si>
  <si>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</si>
  <si>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</si>
  <si>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</si>
  <si>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</si>
  <si>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</si>
  <si>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</si>
  <si>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</si>
  <si>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</si>
  <si>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</si>
  <si>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</si>
  <si>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</si>
  <si>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</si>
  <si>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</si>
  <si>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</si>
  <si>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</si>
  <si>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</si>
  <si>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</si>
  <si>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</si>
  <si>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</si>
  <si>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</si>
  <si>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</si>
  <si>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</si>
  <si>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</si>
  <si>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</si>
  <si>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</si>
  <si>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</si>
  <si>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</si>
  <si>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</si>
  <si>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</si>
  <si>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</si>
  <si>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</si>
  <si>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</si>
  <si>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</si>
  <si>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</si>
  <si>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</si>
  <si>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</si>
  <si>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</si>
  <si>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</si>
  <si>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</si>
  <si>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</si>
  <si>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</si>
  <si>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</si>
  <si>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</si>
  <si>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</si>
  <si>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</si>
  <si>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</si>
  <si>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</si>
  <si>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</si>
  <si>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</si>
  <si>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</si>
  <si>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</si>
  <si>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</si>
  <si>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</si>
  <si>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</si>
  <si>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</si>
  <si>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</si>
  <si>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</si>
  <si>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</si>
  <si>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</si>
  <si>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</si>
  <si>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</si>
  <si>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</si>
  <si>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</si>
  <si>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</si>
  <si>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</si>
  <si>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</si>
  <si>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</si>
  <si>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</si>
  <si>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</si>
  <si>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</si>
  <si>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</si>
  <si>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</si>
  <si>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</si>
  <si>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</si>
  <si>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</si>
  <si>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</si>
  <si>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</si>
  <si>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</si>
  <si>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</si>
  <si>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</si>
  <si>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</si>
  <si>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</si>
  <si>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</si>
  <si>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</si>
  <si>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</si>
  <si>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</si>
  <si>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</si>
  <si>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</si>
  <si>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</si>
  <si>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</si>
  <si>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</si>
  <si>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</si>
  <si>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</si>
  <si>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</si>
  <si>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</si>
  <si>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</si>
  <si>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</si>
  <si>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</si>
  <si>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</si>
  <si>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</si>
  <si>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</si>
  <si>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</si>
  <si>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</si>
  <si>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</si>
  <si>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</si>
  <si>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</si>
  <si>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</si>
  <si>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</si>
  <si>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</si>
  <si>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</si>
  <si>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</si>
  <si>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</si>
  <si>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</si>
  <si>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</si>
  <si>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</si>
  <si>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</si>
  <si>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</si>
  <si>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</si>
  <si>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</si>
  <si>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</si>
  <si>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</si>
  <si>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</si>
  <si>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</si>
  <si>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</si>
  <si>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</si>
  <si>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</si>
  <si>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</si>
  <si>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</si>
  <si>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</si>
  <si>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</si>
  <si>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</si>
  <si>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</si>
  <si>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</si>
  <si>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</si>
  <si>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</si>
  <si>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</si>
  <si>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</si>
  <si>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</si>
  <si>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</si>
  <si>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</si>
  <si>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</si>
  <si>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</si>
  <si>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</si>
  <si>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</si>
  <si>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</si>
  <si>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</si>
  <si>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</si>
  <si>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</si>
  <si>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</si>
  <si>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</si>
  <si>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</si>
  <si>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</si>
  <si>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</si>
  <si>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</si>
  <si>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</si>
  <si>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</si>
  <si>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</si>
  <si>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</si>
  <si>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</si>
  <si>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</si>
  <si>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</si>
  <si>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</si>
  <si>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</si>
  <si>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</si>
  <si>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</si>
  <si>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</si>
  <si>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</si>
  <si>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</si>
  <si>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</si>
  <si>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</si>
  <si>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</si>
  <si>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</si>
  <si>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</si>
  <si>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</si>
  <si>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</si>
  <si>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</si>
  <si>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</si>
  <si>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</si>
  <si>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</si>
  <si>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</si>
  <si>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</si>
  <si>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</si>
  <si>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</si>
  <si>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</si>
  <si>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</si>
  <si>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</si>
  <si>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</si>
  <si>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</si>
  <si>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</si>
  <si>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</si>
  <si>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</si>
  <si>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</si>
  <si>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</si>
  <si>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</si>
  <si>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</si>
  <si>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</si>
  <si>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</si>
  <si>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</si>
  <si>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</si>
  <si>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</si>
  <si>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</si>
  <si>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</si>
  <si>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</si>
  <si>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</si>
  <si>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</si>
  <si>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</si>
  <si>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</si>
  <si>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</si>
  <si>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</si>
  <si>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</si>
  <si>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</si>
  <si>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</si>
  <si>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</si>
  <si>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</si>
  <si>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</si>
  <si>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</si>
  <si>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</si>
  <si>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</si>
  <si>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</si>
  <si>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</si>
  <si>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</si>
  <si>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</si>
  <si>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</si>
  <si>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</si>
  <si>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</si>
  <si>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</si>
  <si>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</si>
  <si>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</si>
  <si>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</si>
  <si>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</si>
  <si>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</si>
  <si>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</si>
  <si>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</si>
  <si>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</si>
  <si>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</si>
  <si>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</si>
  <si>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</si>
  <si>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</si>
  <si>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</si>
  <si>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</si>
  <si>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</si>
  <si>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</si>
  <si>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</si>
  <si>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</si>
  <si>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</si>
  <si>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</si>
  <si>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</si>
  <si>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</si>
  <si>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</si>
  <si>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</si>
  <si>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</si>
  <si>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</si>
  <si>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</si>
  <si>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</si>
  <si>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</si>
  <si>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</si>
  <si>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</si>
  <si>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</si>
  <si>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</si>
  <si>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</si>
  <si>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</si>
  <si>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</si>
  <si>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</si>
  <si>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</si>
  <si>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</si>
  <si>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</si>
  <si>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</si>
  <si>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</si>
  <si>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</si>
  <si>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</si>
  <si>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</si>
  <si>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</si>
  <si>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</si>
  <si>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</si>
  <si>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</si>
  <si>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</si>
  <si>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</si>
  <si>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</si>
  <si>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</si>
  <si>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</si>
  <si>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</si>
  <si>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</si>
  <si>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</si>
  <si>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</si>
  <si>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</si>
  <si>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</si>
  <si>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</si>
  <si>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</si>
  <si>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</si>
  <si>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</si>
  <si>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</si>
  <si>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</si>
  <si>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</si>
  <si>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</si>
  <si>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</si>
  <si>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</si>
  <si>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</si>
  <si>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</si>
  <si>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</si>
  <si>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</si>
  <si>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</si>
  <si>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</si>
  <si>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</si>
  <si>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</si>
  <si>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</si>
  <si>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</si>
  <si>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</si>
  <si>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</si>
  <si>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</si>
  <si>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</si>
  <si>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</si>
  <si>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</si>
  <si>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</si>
  <si>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</si>
  <si>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</si>
  <si>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</si>
  <si>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</si>
  <si>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</si>
  <si>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</si>
  <si>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</si>
  <si>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</si>
  <si>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</si>
  <si>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</si>
  <si>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</si>
  <si>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</si>
  <si>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</si>
  <si>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</si>
  <si>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</si>
  <si>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</si>
  <si>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</si>
  <si>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</si>
  <si>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</si>
  <si>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</si>
  <si>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</si>
  <si>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</si>
  <si>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</si>
  <si>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</si>
  <si>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</si>
  <si>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</si>
  <si>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</si>
  <si>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</si>
  <si>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</si>
  <si>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</si>
  <si>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</si>
  <si>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</si>
  <si>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</si>
  <si>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</si>
  <si>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</si>
  <si>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</si>
  <si>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</si>
  <si>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</si>
  <si>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</si>
  <si>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</si>
  <si>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</si>
  <si>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</si>
  <si>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</si>
  <si>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</si>
  <si>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</si>
  <si>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</si>
  <si>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</si>
  <si>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</si>
  <si>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</si>
  <si>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</si>
  <si>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</si>
  <si>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</si>
  <si>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</si>
  <si>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</si>
  <si>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</si>
  <si>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</si>
  <si>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</si>
  <si>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</si>
  <si>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</si>
  <si>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</si>
  <si>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</si>
  <si>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</si>
  <si>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</si>
  <si>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</si>
  <si>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</si>
  <si>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</si>
  <si>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</si>
  <si>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</si>
  <si>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</si>
  <si>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</si>
  <si>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</si>
  <si>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</si>
  <si>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</si>
  <si>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</si>
  <si>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</si>
  <si>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</si>
  <si>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</si>
  <si>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</si>
  <si>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</si>
  <si>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</si>
  <si>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</si>
  <si>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</si>
  <si>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</si>
  <si>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</si>
  <si>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</si>
  <si>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</si>
  <si>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</si>
  <si>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</si>
  <si>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</si>
  <si>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</si>
  <si>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</si>
  <si>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</si>
  <si>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</si>
  <si>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</si>
  <si>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</si>
  <si>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</si>
  <si>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</si>
  <si>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</si>
  <si>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</si>
  <si>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</si>
  <si>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</si>
  <si>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</si>
  <si>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</si>
  <si>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</si>
  <si>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</si>
  <si>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</si>
  <si>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</si>
  <si>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</si>
  <si>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</si>
  <si>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</si>
  <si>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</si>
  <si>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</si>
  <si>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</si>
  <si>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</si>
  <si>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</si>
  <si>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</si>
  <si>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</si>
  <si>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</si>
  <si>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</si>
  <si>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</si>
  <si>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</si>
  <si>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</si>
  <si>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</si>
  <si>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</si>
  <si>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</si>
  <si>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</si>
  <si>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</si>
  <si>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</si>
  <si>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</si>
  <si>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</si>
  <si>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</si>
  <si>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</si>
  <si>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</si>
  <si>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</si>
  <si>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</si>
  <si>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</si>
  <si>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</si>
  <si>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</si>
  <si>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</si>
  <si>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</si>
  <si>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</si>
  <si>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</si>
  <si>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</si>
  <si>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</si>
  <si>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</si>
  <si>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</si>
  <si>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</si>
  <si>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</si>
  <si>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</si>
  <si>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</si>
  <si>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</si>
  <si>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</si>
  <si>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</si>
  <si>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</si>
  <si>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</si>
  <si>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</si>
  <si>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</si>
  <si>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</si>
  <si>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</si>
  <si>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</si>
  <si>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</si>
  <si>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</si>
  <si>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</si>
  <si>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</si>
  <si>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</si>
  <si>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</si>
  <si>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</si>
  <si>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</si>
  <si>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</si>
  <si>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</si>
  <si>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</si>
  <si>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</si>
  <si>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</si>
  <si>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</si>
  <si>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</si>
  <si>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</si>
  <si>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</si>
  <si>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</si>
  <si>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</si>
  <si>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</si>
  <si>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</si>
  <si>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</si>
  <si>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</si>
  <si>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</si>
  <si>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</si>
  <si>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</si>
  <si>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</si>
  <si>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</si>
  <si>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</si>
  <si>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</si>
  <si>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</si>
  <si>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</si>
  <si>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</si>
  <si>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</si>
  <si>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</si>
  <si>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</si>
  <si>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</si>
  <si>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</si>
  <si>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</si>
  <si>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</si>
  <si>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</si>
  <si>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</si>
  <si>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</si>
  <si>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</si>
  <si>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</si>
  <si>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</si>
  <si>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</si>
  <si>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</si>
  <si>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</si>
  <si>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</si>
  <si>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</si>
  <si>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</si>
  <si>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</si>
  <si>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</si>
  <si>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</si>
  <si>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</si>
  <si>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</si>
  <si>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</si>
  <si>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</si>
  <si>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</si>
  <si>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</si>
  <si>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</si>
  <si>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</si>
  <si>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</si>
  <si>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</si>
  <si>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</si>
  <si>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</si>
  <si>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</si>
  <si>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</si>
  <si>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</si>
  <si>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</si>
  <si>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</si>
  <si>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</si>
  <si>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</si>
  <si>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</si>
  <si>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</si>
  <si>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</si>
  <si>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</si>
  <si>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</si>
  <si>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</si>
  <si>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</si>
  <si>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</si>
  <si>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</si>
  <si>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</si>
  <si>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</si>
  <si>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</si>
  <si>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</si>
  <si>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</si>
  <si>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</si>
  <si>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</si>
  <si>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</si>
  <si>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</si>
  <si>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</si>
  <si>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</si>
  <si>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</si>
  <si>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</si>
  <si>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</si>
  <si>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</si>
  <si>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</si>
  <si>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</si>
  <si>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</si>
  <si>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</si>
  <si>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</si>
  <si>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</si>
  <si>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</si>
  <si>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</si>
  <si>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</si>
  <si>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</si>
  <si>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</si>
  <si>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</si>
  <si>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</si>
  <si>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</si>
  <si>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</si>
  <si>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</si>
  <si>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</si>
  <si>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</si>
  <si>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</si>
  <si>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</si>
  <si>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</si>
  <si>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</si>
  <si>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</si>
  <si>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</si>
  <si>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</si>
  <si>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</si>
  <si>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</si>
  <si>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</si>
  <si>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</si>
  <si>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</si>
  <si>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</si>
  <si>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</si>
  <si>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</si>
  <si>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</si>
  <si>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</si>
  <si>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</si>
  <si>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</si>
  <si>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</si>
  <si>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</si>
  <si>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</si>
  <si>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</si>
  <si>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</si>
  <si>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</si>
  <si>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</si>
  <si>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</si>
  <si>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</si>
  <si>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</si>
  <si>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</si>
  <si>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</si>
  <si>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</si>
  <si>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</si>
  <si>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</si>
  <si>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</si>
  <si>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</si>
  <si>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</si>
  <si>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</si>
  <si>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</si>
  <si>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</si>
  <si>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</si>
  <si>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</si>
  <si>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</si>
  <si>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</si>
  <si>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</si>
  <si>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</si>
  <si>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</si>
  <si>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</si>
  <si>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</si>
  <si>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</si>
  <si>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</si>
  <si>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</si>
  <si>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</si>
  <si>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</si>
  <si>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</si>
  <si>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</si>
  <si>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</si>
  <si>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</si>
  <si>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</si>
  <si>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</si>
  <si>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</si>
  <si>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</si>
  <si>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</si>
  <si>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</si>
  <si>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</si>
  <si>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</si>
  <si>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</si>
  <si>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</si>
  <si>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</si>
  <si>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</si>
  <si>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</si>
  <si>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</si>
  <si>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</si>
  <si>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</si>
  <si>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</si>
  <si>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</si>
  <si>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</si>
  <si>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</si>
  <si>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</si>
  <si>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</si>
  <si>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</si>
  <si>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</si>
  <si>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</si>
  <si>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</si>
  <si>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</si>
  <si>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</si>
  <si>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</si>
  <si>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</si>
  <si>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</si>
  <si>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</si>
  <si>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</si>
  <si>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</si>
  <si>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</si>
  <si>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</si>
  <si>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</si>
  <si>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</si>
  <si>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</si>
  <si>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</si>
  <si>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</si>
  <si>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</si>
  <si>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</si>
  <si>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</si>
  <si>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</si>
  <si>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</si>
  <si>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</si>
  <si>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</si>
  <si>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</si>
  <si>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</si>
  <si>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</si>
  <si>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</si>
  <si>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</si>
  <si>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</si>
  <si>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</si>
  <si>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</si>
  <si>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</si>
  <si>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</si>
  <si>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</si>
  <si>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</si>
  <si>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</si>
  <si>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</si>
  <si>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</si>
  <si>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</si>
  <si>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</si>
  <si>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</si>
  <si>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</si>
  <si>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</si>
  <si>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</si>
  <si>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</si>
  <si>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</si>
  <si>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</si>
  <si>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</si>
  <si>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</si>
  <si>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</si>
  <si>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</si>
  <si>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</si>
  <si>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</si>
  <si>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</si>
  <si>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</si>
  <si>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</si>
  <si>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</si>
  <si>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</si>
  <si>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</si>
  <si>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</si>
  <si>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</si>
  <si>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</si>
  <si>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</si>
  <si>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</si>
  <si>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</si>
  <si>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</si>
  <si>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</si>
  <si>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</si>
  <si>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</si>
  <si>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</si>
  <si>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</si>
  <si>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</si>
  <si>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</si>
  <si>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</si>
  <si>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</si>
  <si>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</si>
  <si>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</si>
  <si>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</si>
  <si>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</si>
  <si>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</si>
  <si>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</si>
  <si>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</si>
  <si>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</si>
  <si>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</si>
  <si>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</si>
  <si>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</si>
  <si>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</si>
  <si>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</si>
  <si>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</si>
  <si>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</si>
  <si>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</si>
  <si>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</si>
  <si>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</si>
  <si>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</si>
  <si>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</si>
  <si>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</si>
  <si>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</si>
  <si>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</si>
  <si>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</si>
  <si>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</si>
  <si>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</si>
  <si>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</si>
  <si>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</si>
  <si>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</si>
  <si>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</si>
  <si>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</si>
  <si>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</si>
  <si>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</si>
  <si>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</si>
  <si>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</si>
  <si>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</si>
  <si>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</si>
  <si>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</si>
  <si>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</si>
  <si>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</si>
  <si>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</si>
  <si>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</si>
  <si>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</si>
  <si>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</si>
  <si>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</si>
  <si>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</si>
  <si>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</si>
  <si>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</si>
  <si>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</si>
  <si>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</si>
  <si>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</si>
  <si>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</si>
  <si>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</si>
  <si>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</si>
  <si>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</si>
  <si>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</si>
  <si>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</si>
  <si>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</si>
  <si>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</si>
  <si>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</si>
  <si>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</si>
  <si>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</si>
  <si>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</si>
  <si>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</si>
  <si>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</si>
  <si>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</si>
  <si>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</si>
  <si>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</si>
  <si>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</si>
  <si>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</si>
  <si>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</si>
  <si>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</si>
  <si>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</si>
  <si>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</si>
  <si>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</si>
  <si>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</si>
  <si>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</si>
  <si>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</si>
  <si>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</si>
  <si>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</si>
  <si>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</si>
  <si>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</si>
  <si>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</si>
  <si>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</si>
  <si>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</si>
  <si>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</si>
  <si>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</si>
  <si>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</si>
  <si>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</si>
  <si>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</si>
  <si>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</si>
  <si>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</si>
  <si>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</si>
  <si>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</si>
  <si>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</si>
  <si>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</si>
  <si>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</si>
  <si>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</si>
  <si>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</si>
  <si>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</si>
  <si>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</si>
  <si>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</si>
  <si>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</si>
  <si>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</si>
  <si>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</si>
  <si>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</si>
  <si>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</si>
  <si>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</si>
  <si>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</si>
  <si>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</si>
  <si>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</si>
  <si>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</si>
  <si>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</si>
  <si>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</si>
  <si>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</si>
  <si>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</si>
  <si>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</si>
  <si>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</si>
  <si>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</si>
  <si>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</si>
  <si>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</si>
  <si>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</si>
  <si>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</si>
  <si>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</si>
  <si>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</si>
  <si>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</si>
  <si>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</si>
  <si>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</si>
  <si>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</si>
  <si>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</si>
  <si>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</si>
  <si>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</si>
  <si>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</si>
  <si>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</si>
  <si>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</si>
  <si>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</si>
  <si>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</si>
  <si>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</si>
  <si>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</si>
  <si>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</si>
  <si>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</si>
  <si>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</si>
  <si>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</si>
  <si>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</si>
  <si>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</si>
  <si>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</si>
  <si>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</si>
  <si>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</si>
  <si>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</si>
  <si>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</si>
  <si>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</si>
  <si>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</si>
  <si>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</si>
  <si>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</si>
  <si>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</si>
  <si>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</si>
  <si>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</si>
  <si>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</si>
  <si>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</si>
  <si>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</si>
  <si>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</si>
  <si>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</si>
  <si>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</si>
  <si>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</si>
  <si>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</si>
  <si>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</si>
  <si>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</si>
  <si>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</si>
  <si>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</si>
  <si>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</si>
  <si>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</si>
  <si>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</si>
  <si>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</si>
  <si>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</si>
  <si>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</si>
  <si>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</si>
  <si>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</si>
  <si>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</si>
  <si>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</si>
  <si>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</si>
  <si>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</si>
  <si>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</si>
  <si>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</si>
  <si>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</si>
  <si>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</si>
  <si>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</si>
  <si>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</si>
  <si>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</si>
  <si>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</si>
  <si>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</si>
  <si>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</si>
  <si>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</si>
  <si>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</si>
  <si>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</si>
  <si>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</si>
  <si>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</si>
  <si>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</si>
  <si>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</si>
  <si>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</si>
  <si>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</si>
  <si>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</si>
  <si>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</si>
  <si>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</si>
  <si>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</si>
  <si>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</si>
  <si>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</si>
  <si>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</si>
  <si>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</si>
  <si>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</si>
  <si>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</si>
  <si>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</si>
  <si>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</si>
  <si>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</si>
  <si>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</si>
  <si>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</si>
  <si>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</si>
  <si>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</si>
  <si>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</si>
  <si>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</si>
  <si>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</si>
  <si>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</si>
  <si>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</si>
  <si>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</si>
  <si>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</si>
  <si>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</si>
  <si>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</si>
  <si>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</si>
  <si>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</si>
  <si>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</si>
  <si>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</si>
  <si>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</si>
  <si>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</si>
  <si>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</si>
  <si>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</si>
  <si>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</si>
  <si>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</si>
  <si>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</si>
  <si>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</si>
  <si>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</si>
  <si>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</si>
  <si>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</si>
  <si>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</si>
  <si>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</si>
  <si>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</si>
  <si>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</si>
  <si>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</si>
  <si>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</si>
  <si>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</si>
  <si>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</si>
  <si>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</si>
  <si>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</si>
  <si>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</si>
  <si>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</si>
  <si>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</si>
  <si>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</si>
  <si>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</si>
  <si>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</si>
  <si>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</si>
  <si>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</si>
  <si>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</si>
  <si>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</si>
  <si>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</si>
  <si>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</si>
  <si>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</si>
  <si>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</si>
  <si>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</si>
  <si>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</si>
  <si>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</si>
  <si>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</si>
  <si>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</si>
  <si>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</si>
  <si>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</si>
  <si>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</si>
  <si>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</si>
  <si>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</si>
  <si>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</si>
  <si>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</si>
  <si>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</si>
  <si>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</si>
  <si>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</si>
  <si>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</si>
  <si>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</si>
  <si>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</si>
  <si>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</si>
  <si>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</si>
  <si>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</si>
  <si>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</si>
  <si>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</si>
  <si>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</si>
  <si>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</si>
  <si>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</si>
  <si>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</si>
  <si>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</si>
  <si>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</si>
  <si>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</si>
  <si>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</si>
  <si>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</si>
  <si>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</si>
  <si>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</si>
  <si>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</si>
  <si>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</si>
  <si>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</si>
  <si>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</si>
  <si>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</si>
  <si>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</si>
  <si>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</si>
  <si>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</si>
  <si>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</si>
  <si>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</si>
  <si>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</si>
  <si>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</si>
  <si>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</si>
  <si>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</si>
  <si>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</si>
  <si>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</si>
  <si>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</si>
  <si>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</si>
  <si>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</si>
  <si>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</si>
  <si>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</si>
  <si>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</si>
  <si>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</si>
  <si>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</si>
  <si>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</si>
  <si>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</si>
  <si>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</si>
  <si>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</si>
  <si>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</si>
  <si>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</si>
  <si>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</si>
  <si>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</si>
  <si>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</si>
  <si>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</si>
  <si>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</si>
  <si>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</si>
  <si>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</si>
  <si>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</si>
  <si>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</si>
  <si>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</si>
  <si>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</si>
  <si>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</si>
  <si>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</si>
  <si>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</si>
  <si>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</si>
  <si>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</si>
  <si>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</si>
  <si>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</si>
  <si>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</si>
  <si>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</si>
  <si>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</si>
  <si>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</si>
  <si>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</si>
  <si>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</si>
  <si>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</si>
  <si>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</si>
  <si>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</si>
  <si>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</si>
  <si>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</si>
  <si>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</si>
  <si>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</si>
  <si>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</si>
  <si>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</si>
  <si>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</si>
  <si>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</si>
  <si>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</si>
  <si>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</si>
  <si>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</si>
  <si>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</si>
  <si>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</si>
  <si>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</si>
  <si>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</si>
  <si>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</si>
  <si>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</si>
  <si>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</si>
  <si>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</si>
  <si>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</si>
  <si>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</si>
  <si>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</si>
  <si>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</si>
  <si>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</si>
  <si>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</si>
  <si>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</si>
  <si>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</si>
  <si>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</si>
  <si>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</si>
  <si>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</si>
  <si>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</si>
  <si>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</si>
  <si>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</si>
  <si>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</si>
  <si>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</si>
  <si>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</si>
  <si>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</si>
  <si>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</si>
  <si>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</si>
  <si>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</si>
  <si>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</si>
  <si>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</si>
  <si>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</si>
  <si>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</si>
  <si>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</si>
  <si>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</si>
  <si>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</si>
  <si>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</si>
  <si>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</si>
  <si>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</si>
  <si>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</si>
  <si>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</si>
  <si>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</si>
  <si>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</si>
  <si>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</si>
  <si>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</si>
  <si>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</si>
  <si>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</si>
  <si>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</si>
  <si>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</si>
  <si>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</si>
  <si>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</si>
  <si>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</si>
  <si>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</si>
  <si>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</si>
  <si>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</si>
  <si>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</si>
  <si>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</si>
  <si>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</si>
  <si>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</si>
  <si>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</si>
  <si>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</si>
  <si>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</si>
  <si>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</si>
  <si>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</si>
  <si>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</si>
  <si>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</si>
  <si>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</si>
  <si>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</si>
  <si>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</si>
  <si>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</si>
  <si>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</si>
  <si>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</si>
  <si>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</si>
  <si>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</si>
  <si>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</si>
  <si>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</si>
  <si>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</si>
  <si>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</si>
  <si>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</si>
  <si>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</si>
  <si>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</si>
  <si>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</si>
  <si>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</si>
  <si>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</si>
  <si>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</si>
  <si>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</si>
  <si>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</si>
  <si>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</si>
  <si>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</si>
  <si>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</si>
  <si>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</si>
  <si>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</si>
  <si>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</si>
  <si>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</si>
  <si>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</si>
  <si>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</si>
  <si>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</si>
  <si>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</si>
  <si>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</si>
  <si>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</si>
  <si>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</si>
  <si>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</si>
  <si>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</si>
  <si>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</si>
  <si>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</si>
  <si>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</si>
  <si>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</si>
  <si>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</si>
  <si>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</si>
  <si>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</si>
  <si>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</si>
  <si>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</si>
  <si>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</si>
  <si>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</si>
  <si>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</si>
  <si>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</si>
  <si>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</si>
  <si>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</si>
  <si>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</si>
  <si>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</si>
  <si>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</si>
  <si>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</si>
  <si>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</si>
  <si>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</si>
  <si>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</si>
  <si>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</si>
  <si>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</si>
  <si>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</si>
  <si>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</si>
  <si>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</si>
  <si>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</si>
  <si>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</si>
  <si>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</si>
  <si>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</si>
  <si>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</si>
  <si>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</si>
  <si>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</si>
  <si>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</si>
  <si>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</si>
  <si>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</si>
  <si>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</si>
  <si>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</si>
  <si>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</si>
  <si>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</si>
  <si>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</si>
  <si>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</si>
  <si>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</si>
  <si>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</si>
  <si>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</si>
  <si>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</si>
  <si>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</si>
  <si>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</si>
  <si>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</si>
  <si>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</si>
  <si>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</si>
  <si>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</si>
  <si>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</si>
  <si>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</si>
  <si>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</si>
  <si>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</si>
  <si>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</si>
  <si>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</si>
  <si>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</si>
  <si>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</si>
  <si>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</si>
  <si>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</si>
  <si>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</si>
  <si>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</si>
  <si>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</si>
  <si>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</si>
  <si>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</si>
  <si>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</si>
  <si>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</si>
  <si>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</si>
  <si>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</si>
  <si>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</si>
  <si>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</si>
  <si>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</si>
  <si>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</si>
  <si>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</si>
  <si>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</si>
  <si>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</si>
  <si>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</si>
  <si>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</si>
  <si>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</si>
  <si>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</si>
  <si>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</si>
  <si>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</si>
  <si>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</si>
  <si>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</si>
  <si>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</si>
  <si>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</si>
  <si>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</si>
  <si>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</si>
  <si>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</si>
  <si>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</si>
  <si>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</si>
  <si>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</si>
  <si>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</si>
  <si>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</si>
  <si>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</si>
  <si>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</si>
  <si>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</si>
  <si>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</si>
  <si>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</si>
  <si>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</si>
  <si>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</si>
  <si>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</si>
  <si>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</si>
  <si>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</si>
  <si>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</si>
  <si>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</si>
  <si>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</si>
  <si>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</si>
  <si>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</si>
  <si>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</si>
  <si>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</si>
  <si>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</si>
  <si>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</si>
  <si>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</si>
  <si>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</si>
  <si>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</si>
  <si>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</si>
  <si>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</si>
  <si>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</si>
  <si>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</si>
  <si>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</si>
  <si>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</si>
  <si>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</si>
  <si>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</si>
  <si>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</si>
  <si>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</si>
  <si>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</si>
  <si>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</si>
  <si>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</si>
  <si>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</si>
  <si>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</si>
  <si>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</si>
  <si>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</si>
  <si>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</si>
  <si>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</si>
  <si>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</si>
  <si>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</si>
  <si>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</si>
  <si>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</si>
  <si>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</si>
  <si>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</si>
  <si>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</si>
  <si>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</si>
  <si>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</si>
  <si>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</si>
  <si>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</si>
  <si>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</si>
  <si>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</si>
  <si>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</si>
  <si>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</si>
  <si>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</si>
  <si>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</si>
  <si>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</si>
  <si>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</si>
  <si>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</si>
  <si>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</si>
  <si>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</si>
  <si>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</si>
  <si>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</si>
  <si>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</si>
  <si>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</si>
  <si>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</si>
  <si>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</si>
  <si>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</si>
  <si>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</si>
  <si>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</si>
  <si>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</si>
  <si>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</si>
  <si>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</si>
  <si>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</si>
  <si>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</si>
  <si>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</si>
  <si>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</si>
  <si>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</si>
  <si>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</si>
  <si>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</si>
  <si>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</si>
  <si>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</si>
  <si>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</si>
  <si>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</si>
  <si>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</si>
  <si>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</si>
  <si>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</si>
  <si>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</si>
  <si>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</si>
  <si>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</si>
  <si>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</si>
  <si>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</si>
  <si>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</si>
  <si>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</si>
  <si>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</si>
  <si>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</si>
  <si>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</si>
  <si>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</si>
  <si>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</si>
  <si>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</si>
  <si>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</si>
  <si>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</si>
  <si>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</si>
  <si>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</si>
  <si>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</si>
  <si>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</si>
  <si>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</si>
  <si>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</si>
  <si>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</si>
  <si>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</si>
  <si>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</si>
  <si>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</si>
  <si>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</si>
  <si>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</si>
  <si>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</si>
  <si>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</si>
  <si>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</si>
  <si>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</si>
  <si>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</si>
  <si>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</si>
  <si>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</si>
  <si>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</si>
  <si>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</si>
  <si>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</si>
  <si>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</si>
  <si>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</si>
  <si>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</si>
  <si>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</si>
  <si>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</si>
  <si>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</si>
  <si>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</si>
  <si>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</si>
  <si>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</si>
  <si>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</si>
  <si>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</si>
  <si>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</si>
  <si>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</si>
  <si>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</si>
  <si>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</si>
  <si>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</si>
  <si>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</si>
  <si>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</si>
  <si>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</si>
  <si>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</si>
  <si>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</si>
  <si>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</si>
  <si>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</si>
  <si>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</si>
  <si>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</si>
  <si>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</si>
  <si>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</si>
  <si>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</si>
  <si>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</si>
  <si>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</si>
  <si>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</si>
  <si>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</si>
  <si>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</si>
  <si>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</si>
  <si>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</si>
  <si>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</si>
  <si>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</si>
  <si>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</si>
  <si>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</si>
  <si>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</si>
  <si>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</si>
  <si>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</si>
  <si>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</si>
  <si>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</si>
  <si>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</si>
  <si>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</si>
  <si>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</si>
  <si>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</si>
  <si>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</si>
  <si>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</si>
  <si>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</si>
  <si>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</si>
  <si>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</si>
  <si>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</si>
  <si>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</si>
  <si>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</si>
  <si>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</si>
  <si>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</si>
  <si>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</si>
  <si>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</si>
  <si>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</si>
  <si>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</si>
  <si>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</si>
  <si>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</si>
  <si>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</si>
  <si>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</si>
  <si>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</si>
  <si>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</si>
  <si>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</si>
  <si>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</si>
  <si>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</si>
  <si>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</si>
  <si>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</si>
  <si>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</si>
  <si>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</si>
  <si>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</si>
  <si>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</si>
  <si>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</si>
  <si>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</si>
  <si>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</si>
  <si>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</si>
  <si>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</si>
  <si>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</si>
  <si>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</si>
  <si>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</si>
  <si>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</si>
  <si>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</si>
  <si>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</si>
  <si>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</si>
  <si>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</si>
  <si>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</si>
  <si>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</si>
  <si>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</si>
  <si>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</si>
  <si>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</si>
  <si>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</si>
  <si>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</si>
  <si>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</si>
  <si>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</si>
  <si>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</si>
  <si>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</si>
  <si>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</si>
  <si>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</si>
  <si>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</si>
  <si>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</si>
  <si>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</si>
  <si>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</si>
  <si>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</si>
  <si>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</si>
  <si>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</si>
  <si>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</si>
  <si>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</si>
  <si>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</si>
  <si>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</si>
  <si>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</si>
  <si>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</si>
  <si>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</si>
  <si>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</si>
  <si>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</si>
  <si>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</si>
  <si>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</si>
  <si>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</si>
  <si>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</si>
  <si>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</si>
  <si>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</si>
  <si>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</si>
  <si>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</si>
  <si>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</si>
  <si>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</si>
  <si>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</si>
  <si>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</si>
  <si>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</si>
  <si>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</si>
  <si>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</si>
  <si>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</si>
  <si>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</si>
  <si>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</si>
  <si>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</si>
  <si>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</si>
  <si>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</si>
  <si>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</si>
  <si>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</si>
  <si>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</si>
  <si>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</si>
  <si>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</si>
  <si>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</si>
  <si>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</si>
  <si>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</si>
  <si>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</si>
  <si>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</si>
  <si>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</si>
  <si>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</si>
  <si>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</si>
  <si>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</si>
  <si>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</si>
  <si>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</si>
  <si>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</si>
  <si>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</si>
  <si>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</si>
  <si>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</si>
  <si>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</si>
  <si>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</si>
  <si>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</si>
  <si>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</si>
  <si>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</si>
  <si>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</si>
  <si>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</si>
  <si>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</si>
  <si>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</si>
  <si>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</si>
  <si>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</si>
  <si>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</si>
  <si>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</si>
  <si>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</si>
  <si>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</si>
  <si>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</si>
  <si>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</si>
  <si>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</si>
  <si>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</si>
  <si>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</si>
  <si>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</si>
  <si>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</si>
  <si>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</si>
  <si>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</si>
  <si>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</si>
  <si>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</si>
  <si>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</si>
  <si>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</si>
  <si>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</si>
  <si>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</si>
  <si>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</si>
  <si>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</si>
  <si>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</si>
  <si>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</si>
  <si>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</si>
  <si>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</si>
  <si>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</si>
  <si>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</si>
  <si>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</si>
  <si>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</si>
  <si>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</si>
  <si>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</si>
  <si>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</si>
  <si>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</si>
  <si>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</si>
  <si>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</si>
  <si>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</si>
  <si>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</si>
  <si>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</si>
  <si>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</si>
  <si>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</si>
  <si>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</si>
  <si>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</si>
  <si>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</si>
  <si>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</si>
  <si>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</si>
  <si>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</si>
  <si>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</si>
  <si>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</si>
  <si>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</si>
  <si>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</si>
  <si>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</si>
  <si>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</si>
  <si>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</si>
  <si>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</si>
  <si>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</si>
  <si>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</si>
  <si>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</si>
  <si>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</si>
  <si>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</si>
  <si>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</si>
  <si>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</si>
  <si>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</si>
  <si>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</si>
  <si>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</si>
  <si>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</si>
  <si>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</si>
  <si>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</si>
  <si>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</si>
  <si>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</si>
  <si>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</si>
  <si>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</si>
  <si>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</si>
  <si>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</si>
  <si>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</si>
  <si>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</si>
  <si>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</si>
  <si>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</si>
  <si>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</si>
  <si>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</si>
  <si>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</si>
  <si>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</si>
  <si>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</si>
  <si>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</si>
  <si>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</si>
  <si>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</si>
  <si>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</si>
  <si>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</si>
  <si>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</si>
  <si>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</si>
  <si>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</si>
  <si>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</si>
  <si>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</si>
  <si>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</si>
  <si>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</si>
  <si>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</si>
  <si>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</si>
  <si>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</si>
  <si>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</si>
  <si>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</si>
  <si>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</si>
  <si>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</si>
  <si>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</si>
  <si>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</si>
  <si>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</si>
  <si>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</si>
  <si>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</si>
  <si>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</si>
  <si>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</si>
  <si>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</si>
  <si>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</si>
  <si>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</si>
  <si>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</si>
  <si>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</si>
  <si>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</si>
  <si>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</si>
  <si>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</si>
  <si>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</si>
  <si>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</si>
  <si>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</si>
  <si>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</si>
  <si>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</si>
  <si>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</si>
  <si>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</si>
  <si>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</si>
  <si>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</si>
  <si>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</si>
  <si>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</si>
  <si>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</si>
  <si>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</si>
  <si>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</si>
  <si>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</si>
  <si>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</si>
  <si>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</si>
  <si>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</si>
  <si>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</si>
  <si>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</si>
  <si>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</si>
  <si>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</si>
  <si>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</si>
  <si>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</si>
  <si>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</si>
  <si>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</si>
  <si>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</si>
  <si>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</si>
  <si>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</si>
  <si>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</si>
  <si>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</si>
  <si>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</si>
  <si>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</si>
  <si>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</si>
  <si>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</si>
  <si>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</si>
  <si>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</si>
  <si>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</si>
  <si>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</si>
  <si>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</si>
  <si>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</si>
  <si>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</si>
  <si>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</si>
  <si>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</si>
  <si>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</si>
  <si>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</si>
  <si>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</si>
  <si>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</si>
  <si>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</si>
  <si>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</si>
  <si>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</si>
  <si>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</si>
  <si>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</si>
  <si>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</si>
  <si>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</si>
  <si>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</si>
  <si>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</si>
  <si>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</si>
  <si>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</si>
  <si>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</si>
  <si>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</si>
  <si>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</si>
  <si>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</si>
  <si>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</si>
  <si>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</si>
  <si>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</si>
  <si>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</si>
  <si>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</si>
  <si>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</si>
  <si>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</si>
  <si>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</si>
  <si>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</si>
  <si>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</si>
  <si>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</si>
  <si>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</si>
  <si>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</si>
  <si>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</si>
  <si>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</si>
  <si>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</si>
  <si>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</si>
  <si>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</si>
  <si>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</si>
  <si>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</si>
  <si>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</si>
  <si>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</si>
  <si>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</si>
  <si>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</si>
  <si>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</si>
  <si>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</si>
  <si>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</si>
  <si>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</si>
  <si>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</si>
  <si>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</si>
  <si>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</si>
  <si>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</si>
  <si>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</si>
  <si>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</si>
  <si>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</si>
  <si>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</si>
  <si>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</si>
  <si>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</si>
  <si>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</si>
  <si>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</si>
  <si>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</si>
  <si>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</si>
  <si>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</si>
  <si>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</si>
  <si>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</si>
  <si>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</si>
  <si>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</si>
  <si>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</si>
  <si>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</si>
  <si>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</si>
  <si>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</si>
  <si>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</si>
  <si>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</si>
  <si>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</si>
  <si>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</si>
  <si>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</si>
  <si>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</si>
  <si>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</si>
  <si>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</si>
  <si>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</si>
  <si>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</si>
  <si>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</si>
  <si>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</si>
  <si>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</si>
  <si>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</si>
  <si>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</si>
  <si>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</si>
  <si>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</si>
  <si>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</si>
  <si>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</si>
  <si>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</si>
  <si>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</si>
  <si>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</si>
  <si>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</si>
  <si>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</si>
  <si>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</si>
  <si>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</si>
  <si>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</si>
  <si>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</si>
  <si>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</si>
  <si>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</si>
  <si>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</si>
  <si>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</si>
  <si>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</si>
  <si>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</si>
  <si>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</si>
  <si>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</si>
  <si>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</si>
  <si>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</si>
  <si>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</si>
  <si>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</si>
  <si>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</si>
  <si>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</si>
  <si>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</si>
  <si>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</si>
  <si>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</si>
  <si>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</si>
  <si>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</si>
  <si>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</si>
  <si>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</si>
  <si>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</si>
  <si>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</si>
  <si>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</si>
  <si>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</si>
  <si>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</si>
  <si>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</si>
  <si>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</si>
  <si>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</si>
  <si>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</si>
  <si>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</si>
  <si>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</si>
  <si>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</si>
  <si>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</si>
  <si>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</si>
  <si>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</si>
  <si>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</si>
  <si>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</si>
  <si>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</si>
  <si>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</si>
  <si>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</si>
  <si>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</si>
  <si>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</si>
  <si>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</si>
  <si>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</si>
  <si>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</si>
  <si>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</si>
  <si>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</si>
  <si>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</si>
  <si>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</si>
  <si>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</si>
  <si>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</si>
  <si>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</si>
  <si>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</si>
  <si>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</si>
  <si>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</si>
  <si>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</si>
  <si>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</si>
  <si>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</si>
  <si>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</si>
  <si>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</si>
  <si>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</si>
  <si>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</si>
  <si>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</si>
  <si>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</si>
  <si>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</si>
  <si>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</si>
  <si>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</si>
  <si>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</si>
  <si>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</si>
  <si>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</si>
  <si>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</si>
  <si>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</si>
  <si>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</si>
  <si>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</si>
  <si>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</si>
  <si>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</si>
  <si>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</si>
  <si>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</si>
  <si>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</si>
  <si>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</si>
  <si>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</si>
  <si>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</si>
  <si>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</si>
  <si>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</si>
  <si>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</si>
  <si>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</si>
  <si>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</si>
  <si>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</si>
  <si>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</si>
  <si>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</si>
  <si>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</si>
  <si>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</si>
  <si>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</si>
  <si>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</si>
  <si>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</si>
  <si>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</si>
  <si>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</si>
  <si>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</si>
  <si>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</si>
  <si>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</si>
  <si>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</si>
  <si>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</si>
  <si>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</si>
  <si>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</si>
  <si>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</si>
  <si>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</si>
  <si>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</si>
  <si>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</si>
  <si>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</si>
  <si>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</si>
  <si>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</si>
  <si>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</si>
  <si>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</si>
  <si>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</si>
  <si>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</si>
  <si>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</si>
  <si>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</si>
  <si>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</si>
  <si>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</si>
  <si>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</si>
  <si>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</si>
  <si>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</si>
  <si>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</si>
  <si>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</si>
  <si>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</si>
  <si>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</si>
  <si>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</si>
  <si>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</si>
  <si>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</si>
  <si>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</si>
  <si>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</si>
  <si>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</si>
  <si>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</si>
  <si>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</si>
  <si>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</si>
  <si>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</si>
  <si>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</si>
  <si>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</si>
  <si>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</si>
  <si>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</si>
  <si>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</si>
  <si>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</si>
  <si>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</si>
  <si>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</si>
  <si>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</si>
  <si>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</si>
  <si>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</si>
  <si>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</si>
  <si>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</si>
  <si>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</si>
  <si>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</si>
  <si>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</si>
  <si>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</si>
  <si>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</si>
  <si>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</si>
  <si>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</si>
  <si>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</si>
  <si>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</si>
  <si>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</si>
  <si>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</si>
  <si>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</si>
  <si>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</si>
  <si>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</si>
  <si>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</si>
  <si>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</si>
  <si>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</si>
  <si>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</si>
  <si>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</si>
  <si>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</si>
  <si>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</si>
  <si>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</si>
  <si>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</si>
  <si>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</si>
  <si>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</si>
  <si>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</si>
  <si>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</si>
  <si>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</si>
  <si>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</si>
  <si>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</si>
  <si>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</si>
  <si>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</si>
  <si>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</si>
  <si>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</si>
  <si>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</si>
  <si>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</si>
  <si>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</si>
  <si>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</si>
  <si>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</si>
  <si>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</si>
  <si>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</si>
  <si>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</si>
  <si>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</si>
  <si>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</si>
  <si>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</si>
  <si>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</si>
  <si>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</si>
  <si>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</si>
  <si>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</si>
  <si>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</si>
  <si>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</si>
  <si>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</si>
  <si>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</si>
  <si>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</si>
  <si>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</si>
  <si>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</si>
  <si>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</si>
  <si>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</si>
  <si>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</si>
  <si>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</si>
  <si>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</si>
  <si>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</si>
  <si>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</si>
  <si>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</si>
  <si>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</si>
  <si>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</si>
  <si>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</si>
  <si>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</si>
  <si>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</si>
  <si>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</si>
  <si>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</si>
  <si>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</si>
  <si>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</si>
  <si>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</si>
  <si>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</si>
  <si>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</si>
  <si>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</si>
  <si>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</si>
  <si>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</si>
  <si>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</si>
  <si>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</si>
  <si>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</si>
  <si>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</si>
  <si>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</si>
  <si>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</si>
  <si>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</si>
  <si>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</si>
  <si>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</si>
  <si>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</si>
  <si>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</si>
  <si>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</si>
  <si>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</si>
  <si>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</si>
  <si>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</si>
  <si>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</si>
  <si>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</si>
  <si>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</si>
  <si>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</si>
  <si>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</si>
  <si>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</si>
  <si>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</si>
  <si>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</si>
  <si>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</si>
  <si>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</si>
  <si>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</si>
  <si>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</si>
  <si>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</si>
  <si>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</si>
  <si>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</si>
  <si>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</si>
  <si>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</si>
  <si>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</si>
  <si>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</si>
  <si>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</si>
  <si>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</si>
  <si>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</si>
  <si>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</si>
  <si>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</si>
  <si>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</si>
  <si>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</si>
  <si>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</si>
  <si>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</si>
  <si>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</si>
  <si>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</si>
  <si>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</si>
  <si>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</si>
  <si>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</si>
  <si>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</si>
  <si>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</si>
  <si>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</si>
  <si>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</si>
  <si>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</si>
  <si>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</si>
  <si>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</si>
  <si>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</si>
  <si>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</si>
  <si>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</si>
  <si>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</si>
  <si>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</si>
  <si>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</si>
  <si>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</si>
  <si>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</si>
  <si>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</si>
  <si>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</si>
  <si>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</si>
  <si>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</si>
  <si>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</si>
  <si>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</si>
  <si>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</si>
  <si>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</si>
  <si>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</si>
  <si>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</si>
  <si>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</si>
  <si>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</si>
  <si>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</si>
  <si>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</si>
  <si>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</si>
  <si>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</si>
  <si>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</si>
  <si>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</si>
  <si>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</si>
  <si>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</si>
  <si>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</si>
  <si>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</si>
  <si>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</si>
  <si>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</si>
  <si>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</si>
  <si>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</si>
  <si>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</si>
  <si>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</si>
  <si>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</si>
  <si>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</si>
  <si>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</si>
  <si>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</si>
  <si>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</si>
  <si>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</si>
  <si>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</si>
  <si>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</si>
  <si>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</si>
  <si>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</si>
  <si>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</si>
  <si>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</si>
  <si>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</si>
  <si>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</si>
  <si>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</si>
  <si>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</si>
  <si>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</si>
  <si>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</si>
  <si>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</si>
  <si>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</si>
  <si>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</si>
  <si>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</si>
  <si>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</si>
  <si>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</si>
  <si>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</si>
  <si>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</si>
  <si>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</si>
  <si>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</si>
  <si>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</si>
  <si>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</si>
  <si>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</si>
  <si>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</si>
  <si>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</si>
  <si>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</si>
  <si>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</si>
  <si>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</si>
  <si>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</si>
  <si>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</si>
  <si>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</si>
  <si>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</si>
  <si>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</si>
  <si>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</si>
  <si>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</si>
  <si>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</si>
  <si>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</si>
  <si>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</si>
  <si>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</si>
  <si>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</si>
  <si>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</si>
  <si>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</si>
  <si>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</si>
  <si>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</si>
  <si>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</si>
  <si>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</si>
  <si>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</si>
  <si>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</si>
  <si>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</si>
  <si>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</si>
  <si>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</si>
  <si>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</si>
  <si>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</si>
  <si>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</si>
  <si>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</si>
  <si>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</si>
  <si>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</si>
  <si>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</si>
  <si>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</si>
  <si>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</si>
  <si>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</si>
  <si>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</si>
  <si>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</si>
  <si>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</si>
  <si>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</si>
  <si>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</si>
  <si>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</si>
  <si>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</si>
  <si>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</si>
  <si>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</si>
  <si>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</si>
  <si>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</si>
  <si>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</si>
  <si>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</si>
  <si>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</si>
  <si>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</si>
  <si>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</si>
  <si>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</si>
  <si>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</si>
  <si>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</si>
  <si>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</si>
  <si>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</si>
  <si>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</si>
  <si>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</si>
  <si>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</si>
  <si>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</si>
  <si>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</si>
  <si>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</si>
  <si>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</si>
  <si>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</si>
  <si>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</si>
  <si>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</si>
  <si>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</si>
  <si>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</si>
  <si>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</si>
  <si>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</si>
  <si>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</si>
  <si>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</si>
  <si>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</si>
  <si>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</si>
  <si>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</si>
  <si>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</si>
  <si>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</si>
  <si>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</si>
  <si>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</si>
  <si>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</si>
  <si>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</si>
  <si>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</si>
  <si>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</si>
  <si>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</si>
  <si>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</si>
  <si>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</si>
  <si>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</si>
  <si>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</si>
  <si>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</si>
  <si>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</si>
  <si>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</si>
  <si>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</si>
  <si>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</si>
  <si>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</si>
  <si>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</si>
  <si>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</si>
  <si>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</si>
  <si>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</si>
  <si>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</si>
  <si>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</si>
  <si>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</si>
  <si>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</si>
  <si>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</si>
  <si>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</si>
  <si>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</si>
  <si>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</si>
  <si>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</si>
  <si>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</si>
  <si>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</si>
  <si>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</si>
  <si>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</si>
  <si>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</si>
  <si>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</si>
  <si>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</si>
  <si>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</si>
  <si>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</si>
  <si>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</si>
  <si>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</si>
  <si>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</si>
  <si>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</si>
  <si>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</si>
  <si>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</si>
  <si>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</si>
  <si>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</si>
  <si>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</si>
  <si>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</si>
  <si>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</si>
  <si>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</si>
  <si>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</si>
  <si>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</si>
  <si>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</si>
  <si>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</si>
  <si>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</si>
  <si>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</si>
  <si>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</si>
  <si>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</si>
  <si>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</si>
  <si>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</si>
  <si>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</si>
  <si>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</si>
  <si>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</si>
  <si>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</si>
  <si>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</si>
  <si>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</si>
  <si>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</si>
  <si>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</si>
  <si>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</si>
  <si>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</si>
  <si>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</si>
  <si>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</si>
  <si>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</si>
  <si>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</si>
  <si>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</si>
  <si>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</si>
  <si>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</si>
  <si>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</si>
  <si>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</si>
  <si>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</si>
  <si>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</si>
  <si>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</si>
  <si>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</si>
  <si>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</si>
  <si>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</si>
  <si>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</si>
  <si>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</si>
  <si>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</si>
  <si>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</si>
  <si>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</si>
  <si>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</si>
  <si>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</si>
  <si>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</si>
  <si>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</si>
  <si>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</si>
  <si>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</si>
  <si>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</si>
  <si>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</si>
  <si>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</si>
  <si>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</si>
  <si>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</si>
  <si>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</si>
  <si>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</si>
  <si>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</si>
  <si>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</si>
  <si>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</si>
  <si>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</si>
  <si>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</si>
  <si>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</si>
  <si>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</si>
  <si>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</si>
  <si>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</si>
  <si>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</si>
  <si>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</si>
  <si>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</si>
  <si>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</si>
  <si>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</si>
  <si>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</si>
  <si>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</si>
  <si>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</si>
  <si>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</si>
  <si>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</si>
  <si>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</si>
  <si>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</si>
  <si>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</si>
  <si>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</si>
  <si>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</si>
  <si>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</si>
  <si>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</si>
  <si>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</si>
  <si>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</si>
  <si>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</si>
  <si>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</si>
  <si>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</si>
  <si>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</si>
  <si>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</si>
  <si>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</si>
  <si>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</si>
  <si>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</si>
  <si>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</si>
  <si>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</si>
  <si>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</si>
  <si>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</si>
  <si>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</si>
  <si>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</si>
  <si>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</si>
  <si>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</si>
  <si>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</si>
  <si>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</si>
  <si>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</si>
  <si>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</si>
  <si>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</si>
  <si>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</si>
  <si>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</si>
  <si>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</si>
  <si>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</si>
  <si>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</si>
  <si>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</si>
  <si>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</si>
  <si>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</si>
  <si>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</si>
  <si>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</si>
  <si>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</si>
  <si>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</si>
  <si>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</si>
  <si>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</si>
  <si>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</si>
  <si>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</si>
  <si>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</si>
  <si>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</si>
  <si>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</si>
  <si>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</si>
  <si>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</si>
  <si>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</si>
  <si>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</si>
  <si>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</si>
  <si>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</si>
  <si>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</si>
  <si>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</si>
  <si>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</si>
  <si>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</si>
  <si>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</si>
  <si>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</si>
  <si>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</si>
  <si>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</si>
  <si>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</si>
  <si>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</si>
  <si>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</si>
  <si>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</si>
  <si>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</si>
  <si>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</si>
  <si>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</si>
  <si>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</si>
  <si>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</si>
  <si>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</si>
  <si>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</si>
  <si>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</si>
  <si>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</si>
  <si>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</si>
  <si>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</si>
  <si>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</si>
  <si>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</si>
  <si>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</si>
  <si>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</si>
  <si>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</si>
  <si>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</si>
  <si>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</si>
  <si>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</si>
  <si>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</si>
  <si>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</si>
  <si>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</si>
  <si>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</si>
  <si>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</si>
  <si>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</si>
  <si>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</si>
  <si>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</si>
  <si>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</si>
  <si>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</si>
  <si>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</si>
  <si>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</si>
  <si>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</si>
  <si>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</si>
  <si>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</si>
  <si>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</si>
  <si>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</si>
  <si>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</si>
  <si>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</si>
  <si>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</si>
  <si>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</si>
  <si>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</si>
  <si>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</si>
  <si>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</si>
  <si>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</si>
  <si>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</si>
  <si>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</si>
  <si>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</si>
  <si>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</si>
  <si>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</si>
  <si>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</si>
  <si>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</si>
  <si>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</si>
  <si>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</si>
  <si>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</si>
  <si>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</si>
  <si>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</si>
  <si>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</si>
  <si>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</si>
  <si>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</si>
  <si>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</si>
  <si>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</si>
  <si>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</si>
  <si>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</si>
  <si>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</si>
  <si>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</si>
  <si>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</si>
  <si>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</si>
  <si>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</si>
  <si>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</si>
  <si>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</si>
  <si>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</si>
  <si>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</si>
  <si>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</si>
  <si>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</si>
  <si>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</si>
  <si>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</si>
  <si>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</si>
  <si>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</si>
  <si>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</si>
  <si>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</si>
  <si>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</si>
  <si>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</si>
  <si>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</si>
  <si>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</si>
  <si>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</si>
  <si>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</si>
  <si>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</si>
  <si>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</si>
  <si>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</si>
  <si>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</si>
  <si>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</si>
  <si>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</si>
  <si>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</si>
  <si>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</si>
  <si>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</si>
  <si>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</si>
  <si>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</si>
  <si>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</si>
  <si>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</si>
  <si>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</si>
  <si>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</si>
  <si>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</si>
  <si>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</si>
  <si>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</si>
  <si>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</si>
  <si>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</si>
  <si>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</si>
  <si>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</si>
  <si>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</si>
  <si>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</si>
  <si>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</si>
  <si>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</si>
  <si>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</si>
  <si>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</si>
  <si>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</si>
  <si>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</si>
  <si>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</si>
  <si>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</si>
  <si>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</si>
  <si>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</si>
  <si>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</si>
  <si>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</si>
  <si>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</si>
  <si>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</si>
  <si>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</si>
  <si>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</si>
  <si>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</si>
  <si>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</si>
  <si>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</si>
  <si>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</si>
  <si>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</si>
  <si>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</si>
  <si>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</si>
  <si>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</si>
  <si>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</si>
  <si>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</si>
  <si>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</si>
  <si>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</si>
  <si>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</si>
  <si>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</si>
  <si>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</si>
  <si>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</si>
  <si>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</si>
  <si>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</si>
  <si>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</si>
  <si>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</si>
  <si>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</si>
  <si>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</si>
  <si>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</si>
  <si>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</si>
  <si>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</si>
  <si>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</si>
  <si>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</si>
  <si>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</si>
  <si>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</si>
  <si>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</si>
  <si>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</si>
  <si>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</si>
  <si>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</si>
  <si>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</si>
  <si>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</si>
  <si>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</si>
  <si>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</si>
  <si>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</si>
  <si>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</si>
  <si>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</si>
  <si>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</si>
  <si>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</si>
  <si>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</si>
  <si>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</si>
  <si>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</si>
  <si>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</si>
  <si>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</si>
  <si>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</si>
  <si>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</si>
  <si>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</si>
  <si>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</si>
  <si>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</si>
  <si>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</si>
  <si>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</si>
  <si>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</si>
  <si>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</si>
  <si>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</si>
  <si>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</si>
  <si>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</si>
  <si>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</si>
  <si>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</si>
  <si>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</si>
  <si>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</si>
  <si>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</si>
  <si>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</si>
  <si>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</si>
  <si>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</si>
  <si>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</si>
  <si>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</si>
  <si>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</si>
  <si>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</si>
  <si>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</si>
  <si>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</si>
  <si>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</si>
  <si>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</si>
  <si>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</si>
  <si>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</si>
  <si>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</si>
  <si>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</si>
  <si>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</si>
  <si>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</si>
  <si>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</si>
  <si>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</si>
  <si>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</si>
  <si>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</si>
  <si>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</si>
  <si>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</si>
  <si>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</si>
  <si>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</si>
  <si>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</si>
  <si>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</si>
  <si>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</si>
  <si>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</si>
  <si>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</si>
  <si>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</si>
  <si>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</si>
  <si>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</si>
  <si>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</si>
  <si>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</si>
  <si>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</si>
  <si>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</si>
  <si>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</si>
  <si>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</si>
  <si>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</si>
  <si>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</si>
  <si>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</si>
  <si>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</si>
  <si>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</si>
  <si>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</si>
  <si>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</si>
  <si>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</si>
  <si>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</si>
  <si>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</si>
  <si>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</si>
  <si>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</si>
  <si>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</si>
  <si>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</si>
  <si>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</si>
  <si>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</si>
  <si>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</si>
  <si>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</si>
  <si>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</si>
  <si>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</si>
  <si>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</si>
  <si>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</si>
  <si>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</si>
  <si>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</si>
  <si>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</si>
  <si>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</si>
  <si>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</si>
  <si>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</si>
  <si>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</si>
  <si>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</si>
  <si>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</si>
  <si>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</si>
  <si>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</si>
  <si>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</si>
  <si>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</si>
  <si>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</si>
  <si>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</si>
  <si>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</si>
  <si>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</si>
  <si>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</si>
  <si>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</si>
  <si>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</si>
  <si>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</si>
  <si>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</si>
  <si>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</si>
  <si>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</si>
  <si>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</si>
  <si>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</si>
  <si>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</si>
  <si>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</si>
  <si>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</si>
  <si>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</si>
  <si>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</si>
  <si>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</si>
  <si>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</si>
  <si>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</si>
  <si>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</si>
  <si>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</si>
  <si>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</si>
  <si>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</si>
  <si>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</si>
  <si>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</si>
  <si>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</si>
  <si>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</si>
  <si>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</si>
  <si>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</si>
  <si>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</si>
  <si>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</si>
  <si>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</si>
  <si>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</si>
  <si>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</si>
  <si>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</si>
  <si>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</si>
  <si>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</si>
  <si>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</si>
  <si>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</si>
  <si>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</si>
  <si>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</si>
  <si>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</si>
  <si>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</si>
  <si>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</si>
  <si>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</si>
  <si>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</si>
  <si>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</si>
  <si>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</si>
  <si>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</si>
  <si>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</si>
  <si>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</si>
  <si>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</si>
  <si>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</si>
  <si>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</si>
  <si>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</si>
  <si>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</si>
  <si>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</si>
  <si>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</si>
  <si>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</si>
  <si>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</si>
  <si>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</si>
  <si>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</si>
  <si>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</si>
  <si>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</si>
  <si>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</si>
  <si>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</si>
  <si>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</si>
  <si>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</si>
  <si>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</si>
  <si>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</si>
  <si>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</si>
  <si>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</si>
  <si>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</si>
  <si>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</si>
  <si>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</si>
  <si>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</si>
  <si>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</si>
  <si>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</si>
  <si>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</si>
  <si>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</si>
  <si>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</si>
  <si>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</si>
  <si>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</si>
  <si>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</si>
  <si>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</si>
  <si>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</si>
  <si>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</si>
  <si>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</si>
  <si>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</si>
  <si>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</si>
  <si>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</si>
  <si>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</si>
  <si>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</si>
  <si>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</si>
  <si>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</si>
  <si>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</si>
  <si>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</si>
  <si>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</si>
  <si>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</si>
  <si>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</si>
  <si>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</si>
  <si>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</si>
  <si>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</si>
  <si>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</si>
  <si>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</si>
  <si>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</si>
  <si>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</si>
  <si>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</si>
  <si>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</si>
  <si>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</si>
  <si>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</si>
  <si>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</si>
  <si>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</si>
  <si>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</si>
  <si>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</si>
  <si>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</si>
  <si>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</si>
  <si>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</si>
  <si>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</si>
  <si>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</si>
  <si>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</si>
  <si>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</si>
  <si>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</si>
  <si>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</si>
  <si>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</si>
  <si>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</si>
  <si>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</si>
  <si>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</si>
  <si>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</si>
  <si>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</si>
  <si>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</si>
  <si>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</si>
  <si>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</si>
  <si>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</si>
  <si>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</si>
  <si>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</si>
  <si>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</si>
  <si>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</si>
  <si>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</si>
  <si>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</si>
  <si>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</si>
  <si>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</si>
  <si>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</si>
  <si>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</si>
  <si>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</si>
  <si>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</si>
  <si>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</si>
  <si>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</si>
  <si>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</si>
  <si>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</si>
  <si>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</si>
  <si>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</si>
  <si>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</si>
  <si>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</si>
  <si>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</si>
  <si>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</si>
  <si>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</si>
  <si>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</si>
  <si>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</si>
  <si>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</si>
  <si>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</si>
  <si>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</si>
  <si>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</si>
  <si>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</si>
  <si>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</si>
  <si>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</si>
  <si>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</si>
  <si>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</si>
  <si>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</si>
  <si>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</si>
  <si>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</si>
  <si>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</si>
  <si>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</si>
  <si>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</si>
  <si>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</si>
  <si>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</si>
  <si>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</si>
  <si>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</si>
  <si>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</si>
  <si>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</si>
  <si>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</si>
  <si>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</si>
  <si>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</si>
  <si>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</si>
  <si>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</si>
  <si>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</si>
  <si>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</si>
  <si>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</si>
  <si>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</si>
  <si>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</si>
  <si>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</si>
  <si>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</si>
  <si>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</si>
  <si>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</si>
  <si>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</si>
  <si>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</si>
  <si>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</si>
  <si>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</si>
  <si>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</si>
  <si>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</si>
  <si>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</si>
  <si>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</si>
  <si>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</si>
  <si>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</si>
  <si>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</si>
  <si>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</si>
  <si>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</si>
  <si>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</si>
  <si>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</si>
  <si>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</si>
  <si>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</si>
  <si>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</si>
  <si>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</si>
  <si>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</si>
  <si>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</si>
  <si>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</si>
  <si>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</si>
  <si>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</si>
  <si>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</si>
  <si>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</si>
  <si>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</si>
  <si>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</si>
  <si>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</si>
  <si>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</si>
  <si>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</si>
  <si>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</si>
  <si>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</si>
  <si>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</si>
  <si>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</si>
  <si>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</si>
  <si>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</si>
  <si>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</si>
  <si>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</si>
  <si>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</si>
  <si>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</si>
  <si>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</si>
  <si>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</si>
  <si>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</si>
  <si>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</si>
  <si>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</si>
  <si>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</si>
  <si>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</si>
  <si>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</si>
  <si>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</si>
  <si>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</si>
  <si>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</si>
  <si>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</si>
  <si>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</si>
  <si>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</si>
  <si>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</si>
  <si>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</si>
  <si>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</si>
  <si>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</si>
  <si>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</si>
  <si>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</si>
  <si>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</si>
  <si>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</si>
  <si>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</si>
  <si>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</si>
  <si>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</si>
  <si>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</si>
  <si>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</si>
  <si>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</si>
  <si>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</si>
  <si>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</si>
  <si>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</si>
  <si>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</si>
  <si>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</si>
  <si>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</si>
  <si>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</si>
  <si>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</si>
  <si>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</si>
  <si>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</si>
  <si>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</si>
  <si>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</si>
  <si>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</si>
  <si>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</si>
  <si>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</si>
  <si>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</si>
  <si>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</si>
  <si>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</si>
  <si>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</si>
  <si>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</si>
  <si>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</si>
  <si>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</si>
  <si>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</si>
  <si>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</si>
  <si>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</si>
  <si>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</si>
  <si>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</si>
  <si>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</si>
  <si>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</si>
  <si>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</si>
  <si>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</si>
  <si>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</si>
  <si>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</si>
  <si>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</si>
  <si>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</si>
  <si>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</si>
  <si>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</si>
  <si>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</si>
  <si>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</si>
  <si>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</si>
  <si>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</si>
  <si>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</si>
  <si>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</si>
  <si>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</si>
  <si>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</si>
  <si>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</si>
  <si>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</si>
  <si>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</si>
  <si>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</si>
  <si>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</si>
  <si>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</si>
  <si>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</si>
  <si>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</si>
  <si>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</si>
  <si>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</si>
  <si>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</si>
  <si>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</si>
  <si>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</si>
  <si>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</si>
  <si>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</si>
  <si>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</si>
  <si>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</si>
  <si>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</si>
  <si>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</si>
  <si>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</si>
  <si>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</si>
  <si>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</si>
  <si>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</si>
  <si>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</si>
  <si>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</si>
  <si>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</si>
  <si>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</si>
  <si>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</si>
  <si>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</si>
  <si>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</si>
  <si>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</si>
  <si>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</si>
  <si>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</si>
  <si>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</si>
  <si>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</si>
  <si>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</si>
  <si>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</si>
  <si>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</si>
  <si>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</si>
  <si>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</si>
  <si>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</si>
  <si>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</si>
  <si>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</si>
  <si>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</si>
  <si>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</si>
  <si>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</si>
  <si>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</si>
  <si>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</si>
  <si>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</si>
  <si>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</si>
  <si>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</si>
  <si>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</si>
  <si>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</si>
  <si>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</si>
  <si>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</si>
  <si>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</si>
  <si>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</si>
  <si>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</si>
  <si>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</si>
  <si>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</si>
  <si>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</si>
  <si>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</si>
  <si>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</si>
  <si>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</si>
  <si>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</si>
  <si>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</si>
  <si>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</si>
  <si>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</si>
  <si>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</si>
  <si>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</si>
  <si>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</si>
  <si>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</si>
  <si>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</si>
  <si>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</si>
  <si>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</si>
  <si>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</si>
  <si>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</si>
  <si>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</si>
  <si>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</si>
  <si>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</si>
  <si>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</si>
  <si>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</si>
  <si>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</si>
  <si>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</si>
  <si>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</si>
  <si>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</si>
  <si>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</si>
  <si>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</si>
  <si>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</si>
  <si>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</si>
  <si>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</si>
  <si>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</si>
  <si>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</si>
  <si>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</si>
  <si>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</si>
  <si>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</si>
  <si>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</si>
  <si>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</si>
  <si>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</si>
  <si>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</si>
  <si>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</si>
  <si>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</si>
  <si>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</si>
  <si>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</si>
  <si>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</si>
  <si>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</si>
  <si>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</si>
  <si>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</si>
  <si>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</si>
  <si>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</si>
  <si>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</si>
  <si>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</si>
  <si>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</si>
  <si>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</si>
  <si>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</si>
  <si>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</si>
  <si>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</si>
  <si>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</si>
  <si>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</si>
  <si>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</si>
  <si>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</si>
  <si>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</si>
  <si>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</si>
  <si>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</si>
  <si>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</si>
  <si>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</si>
  <si>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</si>
  <si>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</si>
  <si>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</si>
  <si>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</si>
  <si>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</si>
  <si>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</si>
  <si>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</si>
  <si>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</si>
  <si>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</si>
  <si>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</si>
  <si>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</si>
  <si>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</si>
  <si>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</si>
  <si>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</si>
  <si>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</si>
  <si>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</si>
  <si>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</si>
  <si>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</si>
  <si>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</si>
  <si>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</si>
  <si>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</si>
  <si>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</si>
  <si>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</si>
  <si>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</si>
  <si>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</si>
  <si>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</si>
  <si>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</si>
  <si>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</si>
  <si>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</si>
  <si>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</si>
  <si>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</si>
  <si>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</si>
  <si>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</si>
  <si>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</si>
  <si>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</si>
  <si>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</si>
  <si>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</si>
  <si>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</si>
  <si>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</si>
  <si>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</si>
  <si>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</si>
  <si>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</si>
  <si>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</si>
  <si>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</si>
  <si>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</si>
  <si>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</si>
  <si>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</si>
  <si>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</si>
  <si>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</si>
  <si>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</si>
  <si>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</si>
  <si>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</si>
  <si>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</si>
  <si>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</si>
  <si>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</si>
  <si>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</si>
  <si>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</si>
  <si>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</si>
  <si>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</si>
  <si>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</si>
  <si>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</si>
  <si>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</si>
  <si>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</si>
  <si>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</si>
  <si>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</si>
  <si>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</si>
  <si>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</si>
  <si>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</si>
  <si>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</si>
  <si>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</si>
  <si>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</si>
  <si>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</si>
  <si>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</si>
  <si>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</si>
  <si>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</si>
  <si>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</si>
  <si>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</si>
  <si>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</si>
  <si>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</si>
  <si>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</si>
  <si>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</si>
  <si>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</si>
  <si>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</si>
  <si>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</si>
  <si>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</si>
  <si>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</si>
  <si>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</si>
  <si>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</si>
  <si>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</si>
  <si>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</si>
  <si>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</si>
  <si>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</si>
  <si>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</si>
  <si>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</si>
  <si>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</si>
  <si>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</si>
  <si>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</si>
  <si>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</si>
  <si>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</si>
  <si>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</si>
  <si>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</si>
  <si>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</si>
  <si>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</si>
  <si>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</si>
  <si>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</si>
  <si>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</si>
  <si>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</si>
  <si>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</si>
  <si>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</si>
  <si>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</si>
  <si>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</si>
  <si>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</si>
  <si>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</si>
  <si>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</si>
  <si>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</si>
  <si>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</si>
  <si>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</si>
  <si>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</si>
  <si>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</si>
  <si>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</si>
  <si>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</si>
  <si>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</si>
  <si>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</si>
  <si>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</si>
  <si>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</si>
  <si>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</si>
  <si>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</si>
  <si>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</si>
  <si>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</si>
  <si>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</si>
  <si>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</si>
  <si>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</si>
  <si>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</si>
  <si>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</si>
  <si>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</si>
  <si>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</si>
  <si>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</si>
  <si>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</si>
  <si>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</si>
  <si>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</si>
  <si>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</si>
  <si>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</si>
  <si>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</si>
  <si>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</si>
  <si>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</si>
  <si>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</si>
  <si>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</si>
  <si>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</si>
  <si>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</si>
  <si>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</si>
  <si>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</si>
  <si>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</si>
  <si>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</si>
  <si>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</si>
  <si>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</si>
  <si>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</si>
  <si>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</si>
  <si>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</si>
  <si>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</si>
  <si>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</si>
  <si>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</si>
  <si>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</si>
  <si>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</si>
  <si>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</si>
  <si>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</si>
  <si>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</si>
  <si>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</si>
  <si>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</si>
  <si>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</si>
  <si>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</si>
  <si>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</si>
  <si>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</si>
  <si>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</si>
  <si>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</si>
  <si>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</si>
  <si>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</si>
  <si>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</si>
  <si>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</si>
  <si>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</si>
  <si>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</si>
  <si>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</si>
  <si>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</si>
  <si>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</si>
  <si>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</si>
  <si>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</si>
  <si>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</si>
  <si>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</si>
  <si>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</si>
  <si>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</si>
  <si>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</si>
  <si>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</si>
  <si>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</si>
  <si>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</si>
  <si>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</si>
  <si>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</si>
  <si>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</si>
  <si>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</si>
  <si>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</si>
  <si>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</si>
  <si>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</si>
  <si>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</si>
  <si>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</si>
  <si>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</si>
  <si>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</si>
  <si>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</si>
  <si>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</si>
  <si>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</si>
  <si>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</si>
  <si>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</si>
  <si>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</si>
  <si>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</si>
  <si>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</si>
  <si>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</si>
  <si>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</si>
  <si>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</si>
  <si>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</si>
  <si>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</si>
  <si>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</si>
  <si>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</si>
  <si>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</si>
  <si>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</si>
  <si>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</si>
  <si>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</si>
  <si>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</si>
  <si>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</si>
  <si>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</si>
  <si>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</si>
  <si>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</si>
  <si>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</si>
  <si>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</si>
  <si>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</si>
  <si>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</si>
  <si>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</si>
  <si>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</si>
  <si>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</si>
  <si>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</si>
  <si>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</si>
  <si>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</si>
  <si>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</si>
  <si>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</si>
  <si>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</si>
  <si>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</si>
  <si>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</si>
  <si>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</si>
  <si>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</si>
  <si>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</si>
  <si>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</si>
  <si>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</si>
  <si>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</si>
  <si>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</si>
  <si>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</si>
  <si>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</si>
  <si>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</si>
  <si>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</si>
  <si>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</si>
  <si>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</si>
  <si>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</si>
  <si>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</si>
  <si>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</si>
  <si>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</si>
  <si>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</si>
  <si>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</si>
  <si>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</si>
  <si>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</si>
  <si>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</si>
  <si>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</si>
  <si>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</si>
  <si>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</si>
  <si>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</si>
  <si>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</si>
  <si>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</si>
  <si>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</si>
  <si>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</si>
  <si>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</si>
  <si>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</si>
  <si>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</si>
  <si>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</si>
  <si>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</si>
  <si>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</si>
  <si>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</si>
  <si>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</si>
  <si>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</si>
  <si>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</si>
  <si>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</si>
  <si>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</si>
  <si>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</si>
  <si>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</si>
  <si>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</si>
  <si>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</si>
  <si>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</si>
  <si>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</si>
  <si>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</si>
  <si>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</si>
  <si>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</si>
  <si>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</si>
  <si>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</si>
  <si>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</si>
  <si>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</si>
  <si>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</si>
  <si>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</si>
  <si>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</si>
  <si>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</si>
  <si>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</si>
  <si>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</si>
  <si>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</si>
  <si>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</si>
  <si>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</si>
  <si>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</si>
  <si>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</si>
  <si>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</si>
  <si>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</si>
  <si>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</si>
  <si>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</si>
  <si>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</si>
  <si>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</si>
  <si>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</si>
  <si>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</si>
  <si>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</si>
  <si>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</si>
  <si>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</si>
  <si>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</si>
  <si>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</si>
  <si>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</si>
  <si>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</si>
  <si>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</si>
  <si>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</si>
  <si>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</si>
  <si>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</si>
  <si>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</si>
  <si>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</si>
  <si>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</si>
  <si>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</si>
  <si>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</si>
  <si>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</si>
  <si>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</si>
  <si>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</si>
  <si>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</si>
  <si>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</si>
  <si>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</si>
  <si>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</si>
  <si>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</si>
  <si>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</si>
  <si>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</si>
  <si>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</si>
  <si>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</si>
  <si>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</si>
  <si>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</si>
  <si>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</si>
  <si>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</si>
  <si>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</si>
  <si>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</si>
  <si>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</si>
  <si>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</si>
  <si>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</si>
  <si>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</si>
  <si>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</si>
  <si>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</si>
  <si>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</si>
  <si>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</si>
  <si>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</si>
  <si>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</si>
  <si>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</si>
  <si>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</si>
  <si>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</si>
  <si>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</si>
  <si>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</si>
  <si>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</si>
  <si>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</si>
  <si>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</si>
  <si>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</si>
  <si>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</si>
  <si>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</si>
  <si>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</si>
  <si>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</si>
  <si>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</si>
  <si>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</si>
  <si>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</si>
  <si>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</si>
  <si>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</si>
  <si>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</si>
  <si>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</si>
  <si>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</si>
  <si>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</si>
  <si>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</si>
  <si>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</si>
  <si>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</si>
  <si>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</si>
  <si>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</si>
  <si>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</si>
  <si>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</si>
  <si>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</si>
  <si>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</si>
  <si>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</si>
  <si>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</si>
  <si>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</si>
  <si>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</si>
  <si>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</si>
  <si>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</si>
  <si>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</si>
  <si>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</si>
  <si>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</si>
  <si>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</si>
  <si>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</si>
  <si>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</si>
  <si>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</si>
  <si>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</si>
  <si>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</si>
  <si>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</si>
  <si>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</si>
  <si>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</si>
  <si>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</si>
  <si>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</si>
  <si>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</si>
  <si>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</si>
  <si>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</si>
  <si>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</si>
  <si>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</si>
  <si>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</si>
  <si>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</si>
  <si>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</si>
  <si>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</si>
  <si>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</si>
  <si>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</si>
  <si>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</si>
  <si>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</si>
  <si>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</si>
  <si>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</si>
  <si>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</si>
  <si>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</si>
  <si>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</si>
  <si>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</si>
  <si>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</si>
  <si>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</si>
  <si>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</si>
  <si>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</si>
  <si>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</si>
  <si>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</si>
  <si>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</si>
  <si>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</si>
  <si>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</si>
  <si>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</si>
  <si>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</si>
  <si>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</si>
  <si>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</si>
  <si>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</si>
  <si>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</si>
  <si>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</si>
  <si>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</si>
  <si>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</si>
  <si>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</si>
  <si>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</si>
  <si>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</si>
  <si>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</si>
  <si>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</si>
  <si>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</si>
  <si>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</si>
  <si>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</si>
  <si>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</si>
  <si>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</si>
  <si>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</si>
  <si>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</si>
  <si>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</si>
  <si>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</si>
  <si>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</si>
  <si>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</si>
  <si>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</si>
  <si>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</si>
  <si>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</si>
  <si>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</si>
  <si>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</si>
  <si>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</si>
  <si>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</si>
  <si>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</si>
  <si>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</si>
  <si>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</si>
  <si>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</si>
  <si>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</si>
  <si>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</si>
  <si>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</si>
  <si>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</si>
  <si>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</si>
  <si>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</si>
  <si>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</si>
  <si>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</si>
  <si>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</si>
  <si>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</si>
  <si>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</si>
  <si>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</si>
  <si>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</si>
  <si>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</si>
  <si>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</si>
  <si>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</si>
  <si>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</si>
  <si>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</si>
  <si>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</si>
  <si>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</si>
  <si>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</si>
  <si>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</si>
  <si>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</si>
  <si>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</si>
  <si>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</si>
  <si>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</si>
  <si>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</si>
  <si>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</si>
  <si>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</si>
  <si>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</si>
  <si>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</si>
  <si>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</si>
  <si>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</si>
  <si>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</si>
  <si>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</si>
  <si>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</si>
  <si>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</si>
  <si>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</si>
  <si>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</si>
  <si>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</si>
  <si>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</si>
  <si>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</si>
  <si>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</si>
  <si>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</si>
  <si>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</si>
  <si>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</si>
  <si>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</si>
  <si>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</si>
  <si>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</si>
  <si>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</si>
  <si>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</si>
  <si>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</si>
  <si>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</si>
  <si>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</si>
  <si>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</si>
  <si>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</si>
  <si>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</si>
  <si>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</si>
  <si>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</si>
  <si>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</si>
  <si>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</si>
  <si>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</si>
  <si>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</si>
  <si>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</si>
  <si>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</si>
  <si>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</si>
  <si>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</si>
  <si>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</si>
  <si>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</si>
  <si>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</si>
  <si>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</si>
  <si>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</si>
  <si>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</si>
  <si>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</si>
  <si>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</si>
  <si>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</si>
  <si>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</si>
  <si>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</si>
  <si>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</si>
  <si>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</si>
  <si>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</si>
  <si>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</si>
  <si>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</si>
  <si>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</si>
  <si>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</si>
  <si>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</si>
  <si>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</si>
  <si>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</si>
  <si>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</si>
  <si>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</si>
  <si>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</si>
  <si>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</si>
  <si>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</si>
  <si>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</si>
  <si>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</si>
  <si>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</si>
  <si>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</si>
  <si>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</si>
  <si>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</si>
  <si>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</si>
  <si>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</si>
  <si>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</si>
  <si>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</si>
  <si>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</si>
  <si>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</si>
  <si>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</si>
  <si>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</si>
  <si>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</si>
  <si>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</si>
  <si>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</si>
  <si>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</si>
  <si>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</si>
  <si>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</si>
  <si>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</si>
  <si>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</si>
  <si>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</si>
  <si>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</si>
  <si>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</si>
  <si>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</si>
  <si>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</si>
  <si>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</si>
  <si>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</si>
  <si>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</si>
  <si>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</si>
  <si>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</si>
  <si>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</si>
  <si>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</si>
  <si>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</si>
  <si>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</si>
  <si>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</si>
  <si>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</si>
  <si>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</si>
  <si>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</si>
  <si>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</si>
  <si>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</si>
  <si>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</si>
  <si>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</si>
  <si>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</si>
  <si>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</si>
  <si>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</si>
  <si>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</si>
  <si>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</si>
  <si>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</si>
  <si>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</si>
  <si>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</si>
  <si>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</si>
  <si>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</si>
  <si>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</si>
  <si>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</si>
  <si>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</si>
  <si>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</si>
  <si>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</si>
  <si>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</si>
  <si>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</si>
  <si>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</si>
  <si>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</si>
  <si>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</si>
  <si>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</si>
  <si>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</si>
  <si>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</si>
  <si>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</si>
  <si>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</si>
  <si>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</si>
  <si>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</si>
  <si>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</si>
  <si>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</si>
  <si>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</si>
  <si>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</si>
  <si>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</si>
  <si>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</si>
  <si>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</si>
  <si>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</si>
  <si>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</si>
  <si>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</si>
  <si>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</si>
  <si>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</si>
  <si>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</si>
  <si>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</si>
  <si>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</si>
  <si>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</si>
  <si>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</si>
  <si>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</si>
  <si>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</si>
  <si>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</si>
  <si>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</si>
  <si>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</si>
  <si>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</si>
  <si>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</si>
  <si>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</si>
  <si>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</si>
  <si>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</si>
  <si>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</si>
  <si>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</si>
  <si>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</si>
  <si>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</si>
  <si>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</si>
  <si>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</si>
  <si>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</si>
  <si>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</si>
  <si>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</si>
  <si>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</si>
  <si>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</si>
  <si>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</si>
  <si>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</si>
  <si>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</si>
  <si>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</si>
  <si>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</si>
  <si>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</si>
  <si>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</si>
  <si>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</si>
  <si>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</si>
  <si>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</si>
  <si>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</si>
  <si>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</si>
  <si>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</si>
  <si>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</si>
  <si>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</si>
  <si>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</si>
  <si>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</si>
  <si>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</si>
  <si>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</si>
  <si>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</si>
  <si>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</si>
  <si>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</si>
  <si>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</si>
  <si>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</si>
  <si>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</si>
  <si>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</si>
  <si>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</si>
  <si>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</si>
  <si>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</si>
  <si>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</si>
  <si>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</si>
  <si>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</si>
  <si>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</si>
  <si>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</si>
  <si>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</si>
  <si>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</si>
  <si>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</si>
  <si>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</si>
  <si>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</si>
  <si>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</si>
  <si>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</si>
  <si>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</si>
  <si>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</si>
  <si>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</si>
  <si>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</si>
  <si>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</si>
  <si>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</si>
  <si>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</si>
  <si>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</si>
  <si>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</si>
  <si>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</si>
  <si>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</si>
  <si>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</si>
  <si>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</si>
  <si>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</si>
  <si>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</si>
  <si>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</si>
  <si>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</si>
  <si>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</si>
  <si>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</si>
  <si>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</si>
  <si>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</si>
  <si>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</si>
  <si>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</si>
  <si>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</si>
  <si>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</si>
  <si>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</si>
  <si>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</si>
  <si>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</si>
  <si>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</si>
  <si>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</si>
  <si>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</si>
  <si>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</si>
  <si>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</si>
  <si>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</si>
  <si>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</si>
  <si>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</si>
  <si>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</si>
  <si>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</si>
  <si>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</si>
  <si>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</si>
  <si>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</si>
  <si>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</si>
  <si>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</si>
  <si>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</si>
  <si>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</si>
  <si>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</si>
  <si>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</si>
  <si>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</si>
  <si>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</si>
  <si>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</si>
  <si>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</si>
  <si>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</si>
  <si>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</si>
  <si>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</si>
  <si>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</si>
  <si>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</si>
  <si>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</si>
  <si>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</si>
  <si>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</si>
  <si>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</si>
  <si>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</si>
  <si>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</si>
  <si>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</si>
  <si>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</si>
  <si>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</si>
  <si>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</si>
  <si>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</si>
  <si>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</si>
  <si>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</si>
  <si>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</si>
  <si>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</si>
  <si>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</si>
  <si>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</si>
  <si>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</si>
  <si>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</si>
  <si>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</si>
  <si>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</si>
  <si>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</si>
  <si>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</si>
  <si>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</si>
  <si>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</si>
  <si>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</si>
  <si>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</si>
  <si>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</si>
  <si>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</si>
  <si>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</si>
  <si>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</si>
  <si>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</si>
  <si>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</si>
  <si>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</si>
  <si>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</si>
  <si>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</si>
  <si>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</si>
  <si>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</si>
  <si>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</si>
  <si>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</si>
  <si>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</si>
  <si>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</si>
  <si>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</si>
  <si>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</si>
  <si>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</si>
  <si>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</si>
  <si>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</si>
  <si>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</si>
  <si>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</si>
  <si>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</si>
  <si>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</si>
  <si>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</si>
  <si>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</si>
  <si>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</si>
  <si>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</si>
  <si>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</si>
  <si>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</si>
  <si>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</si>
  <si>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</si>
  <si>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</si>
  <si>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</si>
  <si>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</si>
  <si>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</si>
  <si>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</si>
  <si>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</si>
  <si>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</si>
  <si>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</si>
  <si>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</si>
  <si>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</si>
  <si>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</si>
  <si>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</si>
  <si>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</si>
  <si>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</si>
  <si>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</si>
  <si>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</si>
  <si>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</si>
  <si>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</si>
  <si>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</si>
  <si>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</si>
  <si>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</si>
  <si>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</si>
  <si>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</si>
  <si>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</si>
  <si>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</si>
  <si>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</si>
  <si>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</si>
  <si>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</si>
  <si>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</si>
  <si>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</si>
  <si>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</si>
  <si>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</si>
  <si>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</si>
  <si>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</si>
  <si>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</si>
  <si>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</si>
  <si>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</si>
  <si>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</si>
  <si>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</si>
  <si>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</si>
  <si>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</si>
  <si>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</si>
  <si>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</si>
  <si>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</si>
  <si>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</si>
  <si>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</si>
  <si>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</si>
  <si>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</si>
  <si>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</si>
  <si>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</si>
  <si>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</si>
  <si>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</si>
  <si>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</si>
  <si>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</si>
  <si>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</si>
  <si>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</si>
  <si>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</si>
  <si>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</si>
  <si>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</si>
  <si>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</si>
  <si>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</si>
  <si>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</si>
  <si>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</si>
  <si>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</si>
  <si>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</si>
  <si>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</si>
  <si>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</si>
  <si>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</si>
  <si>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</si>
  <si>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</si>
  <si>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</si>
  <si>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</si>
  <si>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</si>
  <si>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</si>
  <si>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</si>
  <si>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</si>
  <si>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</si>
  <si>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</si>
  <si>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</si>
  <si>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</si>
  <si>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</si>
  <si>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</si>
  <si>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</si>
  <si>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</si>
  <si>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</si>
  <si>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</si>
  <si>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</si>
  <si>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</si>
  <si>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</si>
  <si>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</si>
  <si>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</si>
  <si>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</si>
  <si>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</si>
  <si>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</si>
  <si>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</si>
  <si>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</si>
  <si>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</si>
  <si>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</si>
  <si>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</si>
  <si>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</si>
  <si>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</si>
  <si>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</si>
  <si>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</si>
  <si>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</si>
  <si>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</si>
  <si>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</si>
  <si>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</si>
  <si>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</si>
  <si>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</si>
  <si>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</si>
  <si>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</si>
  <si>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</si>
  <si>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</si>
  <si>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</si>
  <si>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</si>
  <si>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</si>
  <si>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</si>
  <si>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</si>
  <si>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</si>
  <si>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</si>
  <si>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</si>
  <si>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</si>
  <si>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</si>
  <si>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</si>
  <si>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</si>
  <si>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</si>
  <si>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</si>
  <si>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</si>
  <si>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</si>
  <si>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</si>
  <si>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</si>
  <si>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</si>
  <si>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</si>
  <si>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</si>
  <si>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</si>
  <si>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</si>
  <si>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</si>
  <si>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</si>
  <si>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</si>
  <si>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</si>
  <si>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</si>
  <si>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</si>
  <si>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</si>
  <si>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</si>
  <si>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</si>
  <si>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</si>
  <si>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</si>
  <si>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</si>
  <si>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</si>
  <si>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</si>
  <si>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</si>
  <si>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</si>
  <si>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</si>
  <si>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</si>
  <si>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</si>
  <si>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</si>
  <si>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</si>
  <si>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</si>
  <si>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</si>
  <si>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</si>
  <si>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</si>
  <si>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</si>
  <si>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</si>
  <si>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</si>
  <si>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</si>
  <si>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</si>
  <si>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</si>
  <si>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</si>
  <si>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</si>
  <si>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</si>
  <si>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</si>
  <si>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</si>
  <si>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</si>
  <si>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</si>
  <si>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</si>
  <si>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</si>
  <si>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</si>
  <si>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</si>
  <si>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</si>
  <si>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</si>
  <si>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</si>
  <si>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</si>
  <si>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</si>
  <si>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</si>
  <si>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</si>
  <si>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</si>
  <si>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</si>
  <si>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</si>
  <si>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</si>
  <si>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</si>
  <si>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</si>
  <si>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</si>
  <si>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</si>
  <si>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</si>
  <si>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</si>
  <si>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</si>
  <si>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</si>
  <si>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</si>
  <si>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</si>
  <si>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</si>
  <si>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</si>
  <si>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</si>
  <si>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</si>
  <si>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</si>
  <si>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</si>
  <si>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</si>
  <si>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</si>
  <si>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</si>
  <si>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</si>
  <si>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</si>
  <si>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</si>
  <si>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</si>
  <si>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</si>
  <si>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</si>
  <si>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</si>
  <si>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</si>
  <si>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</si>
  <si>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</si>
  <si>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</si>
  <si>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</si>
  <si>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</si>
  <si>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</si>
  <si>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</si>
  <si>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</si>
  <si>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</si>
  <si>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</si>
  <si>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</si>
  <si>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</si>
  <si>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</si>
  <si>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</si>
  <si>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</si>
  <si>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</si>
  <si>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</si>
  <si>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</si>
  <si>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</si>
  <si>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</si>
  <si>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</si>
  <si>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</si>
  <si>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</si>
  <si>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</si>
  <si>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</si>
  <si>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</si>
  <si>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</si>
  <si>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</si>
  <si>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</si>
  <si>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</si>
  <si>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</si>
  <si>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</si>
  <si>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</si>
  <si>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</si>
  <si>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</si>
  <si>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</si>
  <si>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</si>
  <si>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</si>
  <si>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</si>
  <si>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</si>
  <si>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</si>
  <si>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</si>
  <si>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</si>
  <si>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</si>
  <si>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</si>
  <si>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</si>
  <si>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</si>
  <si>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</si>
  <si>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</si>
  <si>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</si>
  <si>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</si>
  <si>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</si>
  <si>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</si>
  <si>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</si>
  <si>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</si>
  <si>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</si>
  <si>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</si>
  <si>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</si>
  <si>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</si>
  <si>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</si>
  <si>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</si>
  <si>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</si>
  <si>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</si>
  <si>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</si>
  <si>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</si>
  <si>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</si>
  <si>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</si>
  <si>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</si>
  <si>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</si>
  <si>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</si>
  <si>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</si>
  <si>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</si>
  <si>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</si>
  <si>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</si>
  <si>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</si>
  <si>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</si>
  <si>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</si>
  <si>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</si>
  <si>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</si>
  <si>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</si>
  <si>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</si>
  <si>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</si>
  <si>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</si>
  <si>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</si>
  <si>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</si>
  <si>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</si>
  <si>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</si>
  <si>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</si>
  <si>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</si>
  <si>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</si>
  <si>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</si>
  <si>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</si>
  <si>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</si>
  <si>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</si>
  <si>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</si>
  <si>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</si>
  <si>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</si>
  <si>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</si>
  <si>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</si>
  <si>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</si>
  <si>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</si>
  <si>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</si>
  <si>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</si>
  <si>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</si>
  <si>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</si>
  <si>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</si>
  <si>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</si>
  <si>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</si>
  <si>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</si>
  <si>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</si>
  <si>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</si>
  <si>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</si>
  <si>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</si>
  <si>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</si>
  <si>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</si>
  <si>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</si>
  <si>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</si>
  <si>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</si>
  <si>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</si>
  <si>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</si>
  <si>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</si>
  <si>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</si>
  <si>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</si>
  <si>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</si>
  <si>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</si>
  <si>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</si>
  <si>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</si>
  <si>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</si>
  <si>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</si>
  <si>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</si>
  <si>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</si>
  <si>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</si>
  <si>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</si>
  <si>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</si>
  <si>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</si>
  <si>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</si>
  <si>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</si>
  <si>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</si>
  <si>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</si>
  <si>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</si>
  <si>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</si>
  <si>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</si>
  <si>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</si>
  <si>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</si>
  <si>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</si>
  <si>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</si>
  <si>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</si>
  <si>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</si>
  <si>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</si>
  <si>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</si>
  <si>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</si>
  <si>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</si>
  <si>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</si>
  <si>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</si>
  <si>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</si>
  <si>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</si>
  <si>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</si>
  <si>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</si>
  <si>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</si>
  <si>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</si>
  <si>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</si>
  <si>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</si>
  <si>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</si>
  <si>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</si>
  <si>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</si>
  <si>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</si>
  <si>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</si>
  <si>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</si>
  <si>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</si>
  <si>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</si>
  <si>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</si>
  <si>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</si>
  <si>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</si>
  <si>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</si>
  <si>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</si>
  <si>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</si>
  <si>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</si>
  <si>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</si>
  <si>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</si>
  <si>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</si>
  <si>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</si>
  <si>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</si>
  <si>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</si>
  <si>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</si>
  <si>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</si>
  <si>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</si>
  <si>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</si>
  <si>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</si>
  <si>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</si>
  <si>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</si>
  <si>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</si>
  <si>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</si>
  <si>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</si>
  <si>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</si>
  <si>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</si>
  <si>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</si>
  <si>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</si>
  <si>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</si>
  <si>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</si>
  <si>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</si>
  <si>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</si>
  <si>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</si>
  <si>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</si>
  <si>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</si>
  <si>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</si>
  <si>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</si>
  <si>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</si>
  <si>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</si>
  <si>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</si>
  <si>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</si>
  <si>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</si>
  <si>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</si>
  <si>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</si>
  <si>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</si>
  <si>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</si>
  <si>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</si>
  <si>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</si>
  <si>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</si>
  <si>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</si>
  <si>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</si>
  <si>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</si>
  <si>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</si>
  <si>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</si>
  <si>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</si>
  <si>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</si>
  <si>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</si>
  <si>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</si>
  <si>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</si>
  <si>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</si>
  <si>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</si>
  <si>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</si>
  <si>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</si>
  <si>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</si>
  <si>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</si>
  <si>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</si>
  <si>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</si>
  <si>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</si>
  <si>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</si>
  <si>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</si>
  <si>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</si>
  <si>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</si>
  <si>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</si>
  <si>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</si>
  <si>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</si>
  <si>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</si>
  <si>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</si>
  <si>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</si>
  <si>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</si>
  <si>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</si>
  <si>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</si>
  <si>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</si>
  <si>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</si>
  <si>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</si>
  <si>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</si>
  <si>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</si>
  <si>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</si>
  <si>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</si>
  <si>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</si>
  <si>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</si>
  <si>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</si>
  <si>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</si>
  <si>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</si>
  <si>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</si>
  <si>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</si>
  <si>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</si>
  <si>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</si>
  <si>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</si>
  <si>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</si>
  <si>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</si>
  <si>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</si>
  <si>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</si>
  <si>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</si>
  <si>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</si>
  <si>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</si>
  <si>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</si>
  <si>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</si>
  <si>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</si>
  <si>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</si>
  <si>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</si>
  <si>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</si>
  <si>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</si>
  <si>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</si>
  <si>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</si>
  <si>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</si>
  <si>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</si>
  <si>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</si>
  <si>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</si>
  <si>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</si>
  <si>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</si>
  <si>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</si>
  <si>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</si>
  <si>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</si>
  <si>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</si>
  <si>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</si>
  <si>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</si>
  <si>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</si>
  <si>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</si>
  <si>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</si>
  <si>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</si>
  <si>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</si>
  <si>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</si>
  <si>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</si>
  <si>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</si>
  <si>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</si>
  <si>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</si>
  <si>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</si>
  <si>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</si>
  <si>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</si>
  <si>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</si>
  <si>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</si>
  <si>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</si>
  <si>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</si>
  <si>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</si>
  <si>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</si>
  <si>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</si>
  <si>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</si>
  <si>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</si>
  <si>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</si>
  <si>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</si>
  <si>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</si>
  <si>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</si>
  <si>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</si>
  <si>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</si>
  <si>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</si>
  <si>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</si>
  <si>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</si>
  <si>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</si>
  <si>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</si>
  <si>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</si>
  <si>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</si>
  <si>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</si>
  <si>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</si>
  <si>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</si>
  <si>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</si>
  <si>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</si>
  <si>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</si>
  <si>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</si>
  <si>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</si>
  <si>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</si>
  <si>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</si>
  <si>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</si>
  <si>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</si>
  <si>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</si>
  <si>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</si>
  <si>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</si>
  <si>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</si>
  <si>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</si>
  <si>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</si>
  <si>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</si>
  <si>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</si>
  <si>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</si>
  <si>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</si>
  <si>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</si>
  <si>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</si>
  <si>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</si>
  <si>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</si>
  <si>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</si>
  <si>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</si>
  <si>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</si>
  <si>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</si>
  <si>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</si>
  <si>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</si>
  <si>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</si>
  <si>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</si>
  <si>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</si>
  <si>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</si>
  <si>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</si>
  <si>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</si>
  <si>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</si>
  <si>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</si>
  <si>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</si>
  <si>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</si>
  <si>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</si>
  <si>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</si>
  <si>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</si>
  <si>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</si>
  <si>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</si>
  <si>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</si>
  <si>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</si>
  <si>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</si>
  <si>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</si>
  <si>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</si>
  <si>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</si>
  <si>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</si>
  <si>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</si>
  <si>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</si>
  <si>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</si>
  <si>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</si>
  <si>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</si>
  <si>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</si>
  <si>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</si>
  <si>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</si>
  <si>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</si>
  <si>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</si>
  <si>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</si>
  <si>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</si>
  <si>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</si>
  <si>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</si>
  <si>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</si>
  <si>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</si>
  <si>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</si>
  <si>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</si>
  <si>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</si>
  <si>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</si>
  <si>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</si>
  <si>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</si>
  <si>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</si>
  <si>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</si>
  <si>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</si>
  <si>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</si>
  <si>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</si>
  <si>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</si>
  <si>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</si>
  <si>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</si>
  <si>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</si>
  <si>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</si>
  <si>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</si>
  <si>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</si>
  <si>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</si>
  <si>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</si>
  <si>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</si>
  <si>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</si>
  <si>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</si>
  <si>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</si>
  <si>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</si>
  <si>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</si>
  <si>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</si>
  <si>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</si>
  <si>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</si>
  <si>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</si>
  <si>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</si>
  <si>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</si>
  <si>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</si>
  <si>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</si>
  <si>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</si>
  <si>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</si>
  <si>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</si>
  <si>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</si>
  <si>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</si>
  <si>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</si>
  <si>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</si>
  <si>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</si>
  <si>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</si>
  <si>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</si>
  <si>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</si>
  <si>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</si>
  <si>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</si>
  <si>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</si>
  <si>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</si>
  <si>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</si>
  <si>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</si>
  <si>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</si>
  <si>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</si>
  <si>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</si>
  <si>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</si>
  <si>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</si>
  <si>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</si>
  <si>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</si>
  <si>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</si>
  <si>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</si>
  <si>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</si>
  <si>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</si>
  <si>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</si>
  <si>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</si>
  <si>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</si>
  <si>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</si>
  <si>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</si>
  <si>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</si>
  <si>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</si>
  <si>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</si>
  <si>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</si>
  <si>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</si>
  <si>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</si>
  <si>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</si>
  <si>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</si>
  <si>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</si>
  <si>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</si>
  <si>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</si>
  <si>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</si>
  <si>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</si>
  <si>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</si>
  <si>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</si>
  <si>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</si>
  <si>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</si>
  <si>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</si>
  <si>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</si>
  <si>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</si>
  <si>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</si>
  <si>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</si>
  <si>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</si>
  <si>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</si>
  <si>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</si>
  <si>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</si>
  <si>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</si>
  <si>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</si>
  <si>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</si>
  <si>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</si>
  <si>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</si>
  <si>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</si>
  <si>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</si>
  <si>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</si>
  <si>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</si>
  <si>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</si>
  <si>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</si>
  <si>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</si>
  <si>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</si>
  <si>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</si>
  <si>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</si>
  <si>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</si>
  <si>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</si>
  <si>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</si>
  <si>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</si>
  <si>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</si>
  <si>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</si>
  <si>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</si>
  <si>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</si>
  <si>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</si>
  <si>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</si>
  <si>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</si>
  <si>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</si>
  <si>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</si>
  <si>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</si>
  <si>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</si>
  <si>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</si>
  <si>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</si>
  <si>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</si>
  <si>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</si>
  <si>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</si>
  <si>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</si>
  <si>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</si>
  <si>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</si>
  <si>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</si>
  <si>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</si>
  <si>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</si>
  <si>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</si>
  <si>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</si>
  <si>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</si>
  <si>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</si>
  <si>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</si>
  <si>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</si>
  <si>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</si>
  <si>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</si>
  <si>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</si>
  <si>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</si>
  <si>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</si>
  <si>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</si>
  <si>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</si>
  <si>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</si>
  <si>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</si>
  <si>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</si>
  <si>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</si>
  <si>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</si>
  <si>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</si>
  <si>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</si>
  <si>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</si>
  <si>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</si>
  <si>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</si>
  <si>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</si>
  <si>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</si>
  <si>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</si>
  <si>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</si>
  <si>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</si>
  <si>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</si>
  <si>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</si>
  <si>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</si>
  <si>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</si>
  <si>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</si>
  <si>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</si>
  <si>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</si>
  <si>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</si>
  <si>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</si>
  <si>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</si>
  <si>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</si>
  <si>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</si>
  <si>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</si>
  <si>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</si>
  <si>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</si>
  <si>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</si>
  <si>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</si>
  <si>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</si>
  <si>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</si>
  <si>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</si>
  <si>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</si>
  <si>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</si>
  <si>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</si>
  <si>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</si>
  <si>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</si>
  <si>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</si>
  <si>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</si>
  <si>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</si>
  <si>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</si>
  <si>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</si>
  <si>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</si>
  <si>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</si>
  <si>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</si>
  <si>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</si>
  <si>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</si>
  <si>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</si>
  <si>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</si>
  <si>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</si>
  <si>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</si>
  <si>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</si>
  <si>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</si>
  <si>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</si>
  <si>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</si>
  <si>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</si>
  <si>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</si>
  <si>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</si>
  <si>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</si>
  <si>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</si>
  <si>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</si>
  <si>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</si>
  <si>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</si>
  <si>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</si>
  <si>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</si>
  <si>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</si>
  <si>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</si>
  <si>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</si>
  <si>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</si>
  <si>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</si>
  <si>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</si>
  <si>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</si>
  <si>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</si>
  <si>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</si>
  <si>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</si>
  <si>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</si>
  <si>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</si>
  <si>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</si>
  <si>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</si>
  <si>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</si>
  <si>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</si>
  <si>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</si>
  <si>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</si>
  <si>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</si>
  <si>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</si>
  <si>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</si>
  <si>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</si>
  <si>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</si>
  <si>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</si>
  <si>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</si>
  <si>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</si>
  <si>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</si>
  <si>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</si>
  <si>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</si>
  <si>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</si>
  <si>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</si>
  <si>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</si>
  <si>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</si>
  <si>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</si>
  <si>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</si>
  <si>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</si>
  <si>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</si>
  <si>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</si>
  <si>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</si>
  <si>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</si>
  <si>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</si>
  <si>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</si>
  <si>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</si>
  <si>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</si>
  <si>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</si>
  <si>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</si>
  <si>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</si>
  <si>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</si>
  <si>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</si>
  <si>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</si>
  <si>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</si>
  <si>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</si>
  <si>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</si>
  <si>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</si>
  <si>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</si>
  <si>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</si>
  <si>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</si>
  <si>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</si>
  <si>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</si>
  <si>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</si>
  <si>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</si>
  <si>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</si>
  <si>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</si>
  <si>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</si>
  <si>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</si>
  <si>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</si>
  <si>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</si>
  <si>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</si>
  <si>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</si>
  <si>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</si>
  <si>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</si>
  <si>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</si>
  <si>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</si>
  <si>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</si>
  <si>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</si>
  <si>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</si>
  <si>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</si>
  <si>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</si>
  <si>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</si>
  <si>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</si>
  <si>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</si>
  <si>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</si>
  <si>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</si>
  <si>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</si>
  <si>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</si>
  <si>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</si>
  <si>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</si>
  <si>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</si>
  <si>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</si>
  <si>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</si>
  <si>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</si>
  <si>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</si>
  <si>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</si>
  <si>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</si>
  <si>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</si>
  <si>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</si>
  <si>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</si>
  <si>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</si>
  <si>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</si>
  <si>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</si>
  <si>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</si>
  <si>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</si>
  <si>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</si>
  <si>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</si>
  <si>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</si>
  <si>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</si>
  <si>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</si>
  <si>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</si>
  <si>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</si>
  <si>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</si>
  <si>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</si>
  <si>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</si>
  <si>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</si>
  <si>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</si>
  <si>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</si>
  <si>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</si>
  <si>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</si>
  <si>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</si>
  <si>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</si>
  <si>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</si>
  <si>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</si>
  <si>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</si>
  <si>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</si>
  <si>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</si>
  <si>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</si>
  <si>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</si>
  <si>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</si>
  <si>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</si>
  <si>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</si>
  <si>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</si>
  <si>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</si>
  <si>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</si>
  <si>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</si>
  <si>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</si>
  <si>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</si>
  <si>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</si>
  <si>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</si>
  <si>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</si>
  <si>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</si>
  <si>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</si>
  <si>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</si>
  <si>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</si>
  <si>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</si>
  <si>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</si>
  <si>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</si>
  <si>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</si>
  <si>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</si>
  <si>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</si>
  <si>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</si>
  <si>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</si>
  <si>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</si>
  <si>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</si>
  <si>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</si>
  <si>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</si>
  <si>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</si>
  <si>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</si>
  <si>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</si>
  <si>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</si>
  <si>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</si>
  <si>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</si>
  <si>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</si>
  <si>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</si>
  <si>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</si>
  <si>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</si>
  <si>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</si>
  <si>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</si>
  <si>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</si>
  <si>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</si>
  <si>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</si>
  <si>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</si>
  <si>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</si>
  <si>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</si>
  <si>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</si>
  <si>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</si>
  <si>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</si>
  <si>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</si>
  <si>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</si>
  <si>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</si>
  <si>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</si>
  <si>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</si>
  <si>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</si>
  <si>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</si>
  <si>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</si>
  <si>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</si>
  <si>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</si>
  <si>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</si>
  <si>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</si>
  <si>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</si>
  <si>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</si>
  <si>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</si>
  <si>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</si>
  <si>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</si>
  <si>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</si>
  <si>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</si>
  <si>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</si>
  <si>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</si>
  <si>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</si>
  <si>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</si>
  <si>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</si>
  <si>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</si>
  <si>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</si>
  <si>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</si>
  <si>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</si>
  <si>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</si>
  <si>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</si>
  <si>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</si>
  <si>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</si>
  <si>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</si>
  <si>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</si>
  <si>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</si>
  <si>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</si>
  <si>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</si>
  <si>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</si>
  <si>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</si>
  <si>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</si>
  <si>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</si>
  <si>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</si>
  <si>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</si>
  <si>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</si>
  <si>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</si>
  <si>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</si>
  <si>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</si>
  <si>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</si>
  <si>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</si>
  <si>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</si>
  <si>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</si>
  <si>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</si>
  <si>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</si>
  <si>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</si>
  <si>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</si>
  <si>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</si>
  <si>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</si>
  <si>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</si>
  <si>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</si>
  <si>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</si>
  <si>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</si>
  <si>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</si>
  <si>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</si>
  <si>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</si>
  <si>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</si>
  <si>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</si>
  <si>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</si>
  <si>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</si>
  <si>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</si>
  <si>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</si>
  <si>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</si>
  <si>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</si>
  <si>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</si>
  <si>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</si>
  <si>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</si>
  <si>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</si>
  <si>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</si>
  <si>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</si>
  <si>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</si>
  <si>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</si>
  <si>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</si>
  <si>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</si>
  <si>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</si>
  <si>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</si>
  <si>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</si>
  <si>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</si>
  <si>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</si>
  <si>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</si>
  <si>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</si>
  <si>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</si>
  <si>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</si>
  <si>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</si>
  <si>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</si>
  <si>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</si>
  <si>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</si>
  <si>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</si>
  <si>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</si>
  <si>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</si>
  <si>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</si>
  <si>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</si>
  <si>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</si>
  <si>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</si>
  <si>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</si>
  <si>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</si>
  <si>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</si>
  <si>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</si>
  <si>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</si>
  <si>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</si>
  <si>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</si>
  <si>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</si>
  <si>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</si>
  <si>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</si>
  <si>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</si>
  <si>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</si>
  <si>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</si>
  <si>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</si>
  <si>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</si>
  <si>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</si>
  <si>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</si>
  <si>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</si>
  <si>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</si>
  <si>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</si>
  <si>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</si>
  <si>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</si>
  <si>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</si>
  <si>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</si>
  <si>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</si>
  <si>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</si>
  <si>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</si>
  <si>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</si>
  <si>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</si>
  <si>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</si>
  <si>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</si>
  <si>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</si>
  <si>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</si>
  <si>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</si>
  <si>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</si>
  <si>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</si>
  <si>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</si>
  <si>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</si>
  <si>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</si>
  <si>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</si>
  <si>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</si>
  <si>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</si>
  <si>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</si>
  <si>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</si>
  <si>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</si>
  <si>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</si>
  <si>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</si>
  <si>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</si>
  <si>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</si>
  <si>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</si>
  <si>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</si>
  <si>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</si>
  <si>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</si>
  <si>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</si>
  <si>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</si>
  <si>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</si>
  <si>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</si>
  <si>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</si>
  <si>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</si>
  <si>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</si>
  <si>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</si>
  <si>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</si>
  <si>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</si>
  <si>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</si>
  <si>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</si>
  <si>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</si>
  <si>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</si>
  <si>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</si>
  <si>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</si>
  <si>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</si>
  <si>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</si>
  <si>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</si>
  <si>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</si>
  <si>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</si>
  <si>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</si>
  <si>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</si>
  <si>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</si>
  <si>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</si>
  <si>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</si>
  <si>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</si>
  <si>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</si>
  <si>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</si>
  <si>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</si>
  <si>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</si>
  <si>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</si>
  <si>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</si>
  <si>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</si>
  <si>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</si>
  <si>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</si>
  <si>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</si>
  <si>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</si>
  <si>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</si>
  <si>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</si>
  <si>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</si>
  <si>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</si>
  <si>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</si>
  <si>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</si>
  <si>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</si>
  <si>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</si>
  <si>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</si>
  <si>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</si>
  <si>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</si>
  <si>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</si>
  <si>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</si>
  <si>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</si>
  <si>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</si>
  <si>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</si>
  <si>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</si>
  <si>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</si>
  <si>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</si>
  <si>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</si>
  <si>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</si>
  <si>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</si>
  <si>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</si>
  <si>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</si>
  <si>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</si>
  <si>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</si>
  <si>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</si>
  <si>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</si>
  <si>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</si>
  <si>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</si>
  <si>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</si>
  <si>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</si>
  <si>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</si>
  <si>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</si>
  <si>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</si>
  <si>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</si>
  <si>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</si>
  <si>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</si>
  <si>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</si>
  <si>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</si>
  <si>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</si>
  <si>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</si>
  <si>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</si>
  <si>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</si>
  <si>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</si>
  <si>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</si>
  <si>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</si>
  <si>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</si>
  <si>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</si>
  <si>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</si>
  <si>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</si>
  <si>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</si>
  <si>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</si>
  <si>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</si>
  <si>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</si>
  <si>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</si>
  <si>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</si>
  <si>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</si>
  <si>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</si>
  <si>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</si>
  <si>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</si>
  <si>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</si>
  <si>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</si>
  <si>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</si>
  <si>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</si>
  <si>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</si>
  <si>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</si>
  <si>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</si>
  <si>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</si>
  <si>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</si>
  <si>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</si>
  <si>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</si>
  <si>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</si>
  <si>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</si>
  <si>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</si>
  <si>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</si>
  <si>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</si>
  <si>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</si>
  <si>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</si>
  <si>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</si>
  <si>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</si>
  <si>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</si>
  <si>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</si>
  <si>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</si>
  <si>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</si>
  <si>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</si>
  <si>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</si>
  <si>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</si>
  <si>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</si>
  <si>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</si>
  <si>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</si>
  <si>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</si>
  <si>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</si>
  <si>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</si>
  <si>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</si>
  <si>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</si>
  <si>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</si>
  <si>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</si>
  <si>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</si>
  <si>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</si>
  <si>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</si>
  <si>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</si>
  <si>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</si>
  <si>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</si>
  <si>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</si>
  <si>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</si>
  <si>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</si>
  <si>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</si>
  <si>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</si>
  <si>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</si>
  <si>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</si>
  <si>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</si>
  <si>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</si>
  <si>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</si>
  <si>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</si>
  <si>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</si>
  <si>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</si>
  <si>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</si>
  <si>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</si>
  <si>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</si>
  <si>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</si>
  <si>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</si>
  <si>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</si>
  <si>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</si>
  <si>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</si>
  <si>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</si>
  <si>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</si>
  <si>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</si>
  <si>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</si>
  <si>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</si>
  <si>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</si>
  <si>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</si>
  <si>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</si>
  <si>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</si>
  <si>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</si>
  <si>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</si>
  <si>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</si>
  <si>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</si>
  <si>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</si>
  <si>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</si>
  <si>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</si>
  <si>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</si>
  <si>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</si>
  <si>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</si>
  <si>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</si>
  <si>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</si>
  <si>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</si>
  <si>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</si>
  <si>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</si>
  <si>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</si>
  <si>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</si>
  <si>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</si>
  <si>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</si>
  <si>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</si>
  <si>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</si>
  <si>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</si>
  <si>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</si>
  <si>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</si>
  <si>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</si>
  <si>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</si>
  <si>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</si>
  <si>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</si>
  <si>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</si>
  <si>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</si>
  <si>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</si>
  <si>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</si>
  <si>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</si>
  <si>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</si>
  <si>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</si>
  <si>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</si>
  <si>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</si>
  <si>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</si>
  <si>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</si>
  <si>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</si>
  <si>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</si>
  <si>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</si>
  <si>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</si>
  <si>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</si>
  <si>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</si>
  <si>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</si>
  <si>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</si>
  <si>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</si>
  <si>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</si>
  <si>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</si>
  <si>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</si>
  <si>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</si>
  <si>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</si>
  <si>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</si>
  <si>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</si>
  <si>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</si>
  <si>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</si>
  <si>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</si>
  <si>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</si>
  <si>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</si>
  <si>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</si>
  <si>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</si>
  <si>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</si>
  <si>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</si>
  <si>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</si>
  <si>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</si>
  <si>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</si>
  <si>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</si>
  <si>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</si>
  <si>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</si>
  <si>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</si>
  <si>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</si>
  <si>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</si>
  <si>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</si>
  <si>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</si>
  <si>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</si>
  <si>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</si>
  <si>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</si>
  <si>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</si>
  <si>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</si>
  <si>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</si>
  <si>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</si>
  <si>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</si>
  <si>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</si>
  <si>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</si>
  <si>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</si>
  <si>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</si>
  <si>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</si>
  <si>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</si>
  <si>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</si>
  <si>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</si>
  <si>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</si>
  <si>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</si>
  <si>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</si>
  <si>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</si>
  <si>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</si>
  <si>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</si>
  <si>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</si>
  <si>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</si>
  <si>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</si>
  <si>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</si>
  <si>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</si>
  <si>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</si>
  <si>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</si>
  <si>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</si>
  <si>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</si>
  <si>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</si>
  <si>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</si>
  <si>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</si>
  <si>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</si>
  <si>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</si>
  <si>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</si>
  <si>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</si>
  <si>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</si>
  <si>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</si>
  <si>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</si>
  <si>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</si>
  <si>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</si>
  <si>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</si>
  <si>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</si>
  <si>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</si>
  <si>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</si>
  <si>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</si>
  <si>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</si>
  <si>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</si>
  <si>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</si>
  <si>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</si>
  <si>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</si>
  <si>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</si>
  <si>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</si>
  <si>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</si>
  <si>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</si>
  <si>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</si>
  <si>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</si>
  <si>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</si>
  <si>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</si>
  <si>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</si>
  <si>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</si>
  <si>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</si>
  <si>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</si>
  <si>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</si>
  <si>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</si>
  <si>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</si>
  <si>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</si>
  <si>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</si>
  <si>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</si>
  <si>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</si>
  <si>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</si>
  <si>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</si>
  <si>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</si>
  <si>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</si>
  <si>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</si>
  <si>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</si>
  <si>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</si>
  <si>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</si>
  <si>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</si>
  <si>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</si>
  <si>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</si>
  <si>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</si>
  <si>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</si>
  <si>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</si>
  <si>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</si>
  <si>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</si>
  <si>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</si>
  <si>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</si>
  <si>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</si>
  <si>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</si>
  <si>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</si>
  <si>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</si>
  <si>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</si>
  <si>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</si>
  <si>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</si>
  <si>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</si>
  <si>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</si>
  <si>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</si>
  <si>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</si>
  <si>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</si>
  <si>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</si>
  <si>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</si>
  <si>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</si>
  <si>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</si>
  <si>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</si>
  <si>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</si>
  <si>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</si>
  <si>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</si>
  <si>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</si>
  <si>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</si>
  <si>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</si>
  <si>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</si>
  <si>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</si>
  <si>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</si>
  <si>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</si>
  <si>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</si>
  <si>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</si>
  <si>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</si>
  <si>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</si>
  <si>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</si>
  <si>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</si>
  <si>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</si>
  <si>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</si>
  <si>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</si>
  <si>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</si>
  <si>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</si>
  <si>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</si>
  <si>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</si>
  <si>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</si>
  <si>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</si>
  <si>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</si>
  <si>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</si>
  <si>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</si>
  <si>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</si>
  <si>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</si>
  <si>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</si>
  <si>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</si>
  <si>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</si>
  <si>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</si>
  <si>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</si>
  <si>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</si>
  <si>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</si>
  <si>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</si>
  <si>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</si>
  <si>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</si>
  <si>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</si>
  <si>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</si>
  <si>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</si>
  <si>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</si>
  <si>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</si>
  <si>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</si>
  <si>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</si>
  <si>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</si>
  <si>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</si>
  <si>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</si>
  <si>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</si>
  <si>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</si>
  <si>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</si>
  <si>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</si>
  <si>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</si>
  <si>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</si>
  <si>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</si>
  <si>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</si>
  <si>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</si>
  <si>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</si>
  <si>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</si>
  <si>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</si>
  <si>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</si>
  <si>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</si>
  <si>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</si>
  <si>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</si>
  <si>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</si>
  <si>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</si>
  <si>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</si>
  <si>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</si>
  <si>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</si>
  <si>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</si>
  <si>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</si>
  <si>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</si>
  <si>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</si>
  <si>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</si>
  <si>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</si>
  <si>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</si>
  <si>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</si>
  <si>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</si>
  <si>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</si>
  <si>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</si>
  <si>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</si>
  <si>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</si>
  <si>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</si>
  <si>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</si>
  <si>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</si>
  <si>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</si>
  <si>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</si>
  <si>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</si>
  <si>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</si>
  <si>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</si>
  <si>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</si>
  <si>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</si>
  <si>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</si>
  <si>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</si>
  <si>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</si>
  <si>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</si>
  <si>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</si>
  <si>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</si>
  <si>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</si>
  <si>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</si>
  <si>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</si>
  <si>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</si>
  <si>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</si>
  <si>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</si>
  <si>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</si>
  <si>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</si>
  <si>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</si>
  <si>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</si>
  <si>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</si>
  <si>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</si>
  <si>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</si>
  <si>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</si>
  <si>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</si>
  <si>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</si>
  <si>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</si>
  <si>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</si>
  <si>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</si>
  <si>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</si>
  <si>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</si>
  <si>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</si>
  <si>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</si>
  <si>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</si>
  <si>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</si>
  <si>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</si>
  <si>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</si>
  <si>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</si>
  <si>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</si>
  <si>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</si>
  <si>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</si>
  <si>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</si>
  <si>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</si>
  <si>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</si>
  <si>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</si>
  <si>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</si>
  <si>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</si>
  <si>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</si>
  <si>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</si>
  <si>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</si>
  <si>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</si>
  <si>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</si>
  <si>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</si>
  <si>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</si>
  <si>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</si>
  <si>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</si>
  <si>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</si>
  <si>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</si>
  <si>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</si>
  <si>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</si>
  <si>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</si>
  <si>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</si>
  <si>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</si>
  <si>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</si>
  <si>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</si>
  <si>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</si>
  <si>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</si>
  <si>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</si>
  <si>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</si>
  <si>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</si>
  <si>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</si>
  <si>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</si>
  <si>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</si>
  <si>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</si>
  <si>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</si>
  <si>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</si>
  <si>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</si>
  <si>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</si>
  <si>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</si>
  <si>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</si>
  <si>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</si>
  <si>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</si>
  <si>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</si>
  <si>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</si>
  <si>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</si>
  <si>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</si>
  <si>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</si>
  <si>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</si>
  <si>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</si>
  <si>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</si>
  <si>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</si>
  <si>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</si>
  <si>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</si>
  <si>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</si>
  <si>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</si>
  <si>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</si>
  <si>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</si>
  <si>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</si>
  <si>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</si>
  <si>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</si>
  <si>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</si>
  <si>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</si>
  <si>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</si>
  <si>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</si>
  <si>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</si>
  <si>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</si>
  <si>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</si>
  <si>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</si>
  <si>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</si>
  <si>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</si>
  <si>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</si>
  <si>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</si>
  <si>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</si>
  <si>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</si>
  <si>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</si>
  <si>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</si>
  <si>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</si>
  <si>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</si>
  <si>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</si>
  <si>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</si>
  <si>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</si>
  <si>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</si>
  <si>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</si>
  <si>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</si>
  <si>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</si>
  <si>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</si>
  <si>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</si>
  <si>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</si>
  <si>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</si>
  <si>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</si>
  <si>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</si>
  <si>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</si>
  <si>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</si>
  <si>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</si>
  <si>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</si>
  <si>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</si>
  <si>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</si>
  <si>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</si>
  <si>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</si>
  <si>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</si>
  <si>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</si>
  <si>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</si>
  <si>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</si>
  <si>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</si>
  <si>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</si>
  <si>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</si>
  <si>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</si>
  <si>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</si>
  <si>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</si>
  <si>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</si>
  <si>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</si>
  <si>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</si>
  <si>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</si>
  <si>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</si>
  <si>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</si>
  <si>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</si>
  <si>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</si>
  <si>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</si>
  <si>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</si>
  <si>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</si>
  <si>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</si>
  <si>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</si>
  <si>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</si>
  <si>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</si>
  <si>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</si>
  <si>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</si>
  <si>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</si>
  <si>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</si>
  <si>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</si>
  <si>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</si>
  <si>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</si>
  <si>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</si>
  <si>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</si>
  <si>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</si>
  <si>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</si>
  <si>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</si>
  <si>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</si>
  <si>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</si>
  <si>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</si>
  <si>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</si>
  <si>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</si>
  <si>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</si>
  <si>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</si>
  <si>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</si>
  <si>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</si>
  <si>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</si>
  <si>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</si>
  <si>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</si>
  <si>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</si>
  <si>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</si>
  <si>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</si>
  <si>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</si>
  <si>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</si>
  <si>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</si>
  <si>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</si>
  <si>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</si>
  <si>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</si>
  <si>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</si>
  <si>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</si>
  <si>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</si>
  <si>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</si>
  <si>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</si>
  <si>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</si>
  <si>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</si>
  <si>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</si>
  <si>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</si>
  <si>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</si>
  <si>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</si>
  <si>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</si>
  <si>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</si>
  <si>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</si>
  <si>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</si>
  <si>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</si>
  <si>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</si>
  <si>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</si>
  <si>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</si>
  <si>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</si>
  <si>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</si>
  <si>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</si>
  <si>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</si>
  <si>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</si>
  <si>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</si>
  <si>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</si>
  <si>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</si>
  <si>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</si>
  <si>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</si>
  <si>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</si>
  <si>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</si>
  <si>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</si>
  <si>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</si>
  <si>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</si>
  <si>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</si>
  <si>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</si>
  <si>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</si>
  <si>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</si>
  <si>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</si>
  <si>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</si>
  <si>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</si>
  <si>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</si>
  <si>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</si>
  <si>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</si>
  <si>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</si>
  <si>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</si>
  <si>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</si>
  <si>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</si>
  <si>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</si>
  <si>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</si>
  <si>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</si>
  <si>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</si>
  <si>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</si>
  <si>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</si>
  <si>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</si>
  <si>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</si>
  <si>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</si>
  <si>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</si>
  <si>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</si>
  <si>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</si>
  <si>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</si>
  <si>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</si>
  <si>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</si>
  <si>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</si>
  <si>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</si>
  <si>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</si>
  <si>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</si>
  <si>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</si>
  <si>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</si>
  <si>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</si>
  <si>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</si>
  <si>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</si>
  <si>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</si>
  <si>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</si>
  <si>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</si>
  <si>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</si>
  <si>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</si>
  <si>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</si>
  <si>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</si>
  <si>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</si>
  <si>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</si>
  <si>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</si>
  <si>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</si>
  <si>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</si>
  <si>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</si>
  <si>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</si>
  <si>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</si>
  <si>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</si>
  <si>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</si>
  <si>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</si>
  <si>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</si>
  <si>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</si>
  <si>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</si>
  <si>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</si>
  <si>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</si>
  <si>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</si>
  <si>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</si>
  <si>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</si>
  <si>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</si>
  <si>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</si>
  <si>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</si>
  <si>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</si>
  <si>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</si>
  <si>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</si>
  <si>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</si>
  <si>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</si>
  <si>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</si>
  <si>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</si>
  <si>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</si>
  <si>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</si>
  <si>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</si>
  <si>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</si>
  <si>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</si>
  <si>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</si>
  <si>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</si>
  <si>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</si>
  <si>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</si>
  <si>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</si>
  <si>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</si>
  <si>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</si>
  <si>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</si>
  <si>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</si>
  <si>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</si>
  <si>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</si>
  <si>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</si>
  <si>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</si>
  <si>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</si>
  <si>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</si>
  <si>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</si>
  <si>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</si>
  <si>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</si>
  <si>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</si>
  <si>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</si>
  <si>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</si>
  <si>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</si>
  <si>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</si>
  <si>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</si>
  <si>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</si>
  <si>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</si>
  <si>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</si>
  <si>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</si>
  <si>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</si>
  <si>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</si>
  <si>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</si>
  <si>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</si>
  <si>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</si>
  <si>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</si>
  <si>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</si>
  <si>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</si>
  <si>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</si>
  <si>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</si>
  <si>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</si>
  <si>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</si>
  <si>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</si>
  <si>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</si>
  <si>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</si>
  <si>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</si>
  <si>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</si>
  <si>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</si>
  <si>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</si>
  <si>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</si>
  <si>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</si>
  <si>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</si>
  <si>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</si>
  <si>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</si>
  <si>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</si>
  <si>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</si>
  <si>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</si>
  <si>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</si>
  <si>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</si>
  <si>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</si>
  <si>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</si>
  <si>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</si>
  <si>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</si>
  <si>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</si>
  <si>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</si>
  <si>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</si>
  <si>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</si>
  <si>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</si>
  <si>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</si>
  <si>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</si>
  <si>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</si>
  <si>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</si>
  <si>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</si>
  <si>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</si>
  <si>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</si>
  <si>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</si>
  <si>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</si>
  <si>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</si>
  <si>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</si>
  <si>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</si>
  <si>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</si>
  <si>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</si>
  <si>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</si>
  <si>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</si>
  <si>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</si>
  <si>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</si>
  <si>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</si>
  <si>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</si>
  <si>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</si>
  <si>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</si>
  <si>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</si>
  <si>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</si>
  <si>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</si>
  <si>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</si>
  <si>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</si>
  <si>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</si>
  <si>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</si>
  <si>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</si>
  <si>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</si>
  <si>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</si>
  <si>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</si>
  <si>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</si>
  <si>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</si>
  <si>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</si>
  <si>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</si>
  <si>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</si>
  <si>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</si>
  <si>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</si>
  <si>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</si>
  <si>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</si>
  <si>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</si>
  <si>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</si>
  <si>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</si>
  <si>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</si>
  <si>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</si>
  <si>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</si>
  <si>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</si>
  <si>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</si>
  <si>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</si>
  <si>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</si>
  <si>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</si>
  <si>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</si>
  <si>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</si>
  <si>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</si>
  <si>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</si>
  <si>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</si>
  <si>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</si>
  <si>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</si>
  <si>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</si>
  <si>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</si>
  <si>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</si>
  <si>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</si>
  <si>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</si>
  <si>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</si>
  <si>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</si>
  <si>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</si>
  <si>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</si>
  <si>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</si>
  <si>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</si>
  <si>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</si>
  <si>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</si>
  <si>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</si>
  <si>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</si>
  <si>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</si>
  <si>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</si>
  <si>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</si>
  <si>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</si>
  <si>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</si>
  <si>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</si>
  <si>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</si>
  <si>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</si>
  <si>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</si>
  <si>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</si>
  <si>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</si>
  <si>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</si>
  <si>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</si>
  <si>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</si>
  <si>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</si>
  <si>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</si>
  <si>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</si>
  <si>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</si>
  <si>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</si>
  <si>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</si>
  <si>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</si>
  <si>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</si>
  <si>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</si>
  <si>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</si>
  <si>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</si>
  <si>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</si>
  <si>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</si>
  <si>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</si>
  <si>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</si>
  <si>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</si>
  <si>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</si>
  <si>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</si>
  <si>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</si>
  <si>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</si>
  <si>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</si>
  <si>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</si>
  <si>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</si>
  <si>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</si>
  <si>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</si>
  <si>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</si>
  <si>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</si>
  <si>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</si>
  <si>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</si>
  <si>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</si>
  <si>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</si>
  <si>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</si>
  <si>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</si>
  <si>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</si>
  <si>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</si>
  <si>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</si>
  <si>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</si>
  <si>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</si>
  <si>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</si>
  <si>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</si>
  <si>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</si>
  <si>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</si>
  <si>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</si>
  <si>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</si>
  <si>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</si>
  <si>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</si>
  <si>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</si>
  <si>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</si>
  <si>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</si>
  <si>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</si>
  <si>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</si>
  <si>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</si>
  <si>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</si>
  <si>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</si>
  <si>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</si>
  <si>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</si>
  <si>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</si>
  <si>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</si>
  <si>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</si>
  <si>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</si>
  <si>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</si>
  <si>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</si>
  <si>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</si>
  <si>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</si>
  <si>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</si>
  <si>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</si>
  <si>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</si>
  <si>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</si>
  <si>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</si>
  <si>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</si>
  <si>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</si>
  <si>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</si>
  <si>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</si>
  <si>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</si>
  <si>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</si>
  <si>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</si>
  <si>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</si>
  <si>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</si>
  <si>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</si>
  <si>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</si>
  <si>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</si>
  <si>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</si>
  <si>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</si>
  <si>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</si>
  <si>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</si>
  <si>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</si>
  <si>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</si>
  <si>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</si>
  <si>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</si>
  <si>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</si>
  <si>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</si>
  <si>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</si>
  <si>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</si>
  <si>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</si>
  <si>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</si>
  <si>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</si>
  <si>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</si>
  <si>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</si>
  <si>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</si>
  <si>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</si>
  <si>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</si>
  <si>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</si>
  <si>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</si>
  <si>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</si>
  <si>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</si>
  <si>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</si>
  <si>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</si>
  <si>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</si>
  <si>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</si>
  <si>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</si>
  <si>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</si>
  <si>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</si>
  <si>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</si>
  <si>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</si>
  <si>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</si>
  <si>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</si>
  <si>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</si>
  <si>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</si>
  <si>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</si>
  <si>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</si>
  <si>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</si>
  <si>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</si>
  <si>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</si>
  <si>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</si>
  <si>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</si>
  <si>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</si>
  <si>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</si>
  <si>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</si>
  <si>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</si>
  <si>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</si>
  <si>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</si>
  <si>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</si>
  <si>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</si>
  <si>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</si>
  <si>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</si>
  <si>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</si>
  <si>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</si>
  <si>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</si>
  <si>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</si>
  <si>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</si>
  <si>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</si>
  <si>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</si>
  <si>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</si>
  <si>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</si>
  <si>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</si>
  <si>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</si>
  <si>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</si>
  <si>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</si>
  <si>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</si>
  <si>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</si>
  <si>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</si>
  <si>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</si>
  <si>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</si>
  <si>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</si>
  <si>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</si>
  <si>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</si>
  <si>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</si>
  <si>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</si>
  <si>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</si>
  <si>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</si>
  <si>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</si>
  <si>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</si>
  <si>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</si>
  <si>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</si>
  <si>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</si>
  <si>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</si>
  <si>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</si>
  <si>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</si>
  <si>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</si>
  <si>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</si>
  <si>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</si>
  <si>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</si>
  <si>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</si>
  <si>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</si>
  <si>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</si>
  <si>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</si>
  <si>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</si>
  <si>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</si>
  <si>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</si>
  <si>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</si>
  <si>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</si>
  <si>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</si>
  <si>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</si>
  <si>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</si>
  <si>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</si>
  <si>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</si>
  <si>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</si>
  <si>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</si>
  <si>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</si>
  <si>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</si>
  <si>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</si>
  <si>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</si>
  <si>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</si>
  <si>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</si>
  <si>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</si>
  <si>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</si>
  <si>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</si>
  <si>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</si>
  <si>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</si>
  <si>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</si>
  <si>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</si>
  <si>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</si>
  <si>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</si>
  <si>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</si>
  <si>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</si>
  <si>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</si>
  <si>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</si>
  <si>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</si>
  <si>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</si>
  <si>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</si>
  <si>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</si>
  <si>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</si>
  <si>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</si>
  <si>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</si>
  <si>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</si>
  <si>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</si>
  <si>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</si>
  <si>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</si>
  <si>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</si>
  <si>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</si>
  <si>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</si>
  <si>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</si>
  <si>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</si>
  <si>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</si>
  <si>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</si>
  <si>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</si>
  <si>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</si>
  <si>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</si>
  <si>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</si>
  <si>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</si>
  <si>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</si>
  <si>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</si>
  <si>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</si>
  <si>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</si>
  <si>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</si>
  <si>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</si>
  <si>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</si>
  <si>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</si>
  <si>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</si>
  <si>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</si>
  <si>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</si>
  <si>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</si>
  <si>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</si>
  <si>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</si>
  <si>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</si>
  <si>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</si>
  <si>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</si>
  <si>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</si>
  <si>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</si>
  <si>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</si>
  <si>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</si>
  <si>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</si>
  <si>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</si>
  <si>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</si>
  <si>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</si>
  <si>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</si>
  <si>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</si>
  <si>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</si>
  <si>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</si>
  <si>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</si>
  <si>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</si>
  <si>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</si>
  <si>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</si>
  <si>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</si>
  <si>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</si>
  <si>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</si>
  <si>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</si>
  <si>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</si>
  <si>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</si>
  <si>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</si>
  <si>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</si>
  <si>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</si>
  <si>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</si>
  <si>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</si>
  <si>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</si>
  <si>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</si>
  <si>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</si>
  <si>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</si>
  <si>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</si>
  <si>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</si>
  <si>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</si>
  <si>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</si>
  <si>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</si>
  <si>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</si>
  <si>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</si>
  <si>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</si>
  <si>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</si>
  <si>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</si>
  <si>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</si>
  <si>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</si>
  <si>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</si>
  <si>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</si>
  <si>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</si>
  <si>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</si>
  <si>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</si>
  <si>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</si>
  <si>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</si>
  <si>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</si>
  <si>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</si>
  <si>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</si>
  <si>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</si>
  <si>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</si>
  <si>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</si>
  <si>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</si>
  <si>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</si>
  <si>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</si>
  <si>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</si>
  <si>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</si>
  <si>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</si>
  <si>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</si>
  <si>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</si>
  <si>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</si>
  <si>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</si>
  <si>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</si>
  <si>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</si>
  <si>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</si>
  <si>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</si>
  <si>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</si>
  <si>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</si>
  <si>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</si>
  <si>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</si>
  <si>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</si>
  <si>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</si>
  <si>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</si>
  <si>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</si>
  <si>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</si>
  <si>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</si>
  <si>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</si>
  <si>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</si>
  <si>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</si>
  <si>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</si>
  <si>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</si>
  <si>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</si>
  <si>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</si>
  <si>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</si>
  <si>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</si>
  <si>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</si>
  <si>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</si>
  <si>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</si>
  <si>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</si>
  <si>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</si>
  <si>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</si>
  <si>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</si>
  <si>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</si>
  <si>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</si>
  <si>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</si>
  <si>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</si>
  <si>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</si>
  <si>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</si>
  <si>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</si>
  <si>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</si>
  <si>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</si>
  <si>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</si>
  <si>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</si>
  <si>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</si>
  <si>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</si>
  <si>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</si>
  <si>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</si>
  <si>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</si>
  <si>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</si>
  <si>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</si>
  <si>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</si>
  <si>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</si>
  <si>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</si>
  <si>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</si>
  <si>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</si>
  <si>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</si>
  <si>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</si>
  <si>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</si>
  <si>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</si>
  <si>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</si>
  <si>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</si>
  <si>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</si>
  <si>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</si>
  <si>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</si>
  <si>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</si>
  <si>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</si>
  <si>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</si>
  <si>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</si>
  <si>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</si>
  <si>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</si>
  <si>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</si>
  <si>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</si>
  <si>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</si>
  <si>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</si>
  <si>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</si>
  <si>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</si>
  <si>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</si>
  <si>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</si>
  <si>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</si>
  <si>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</si>
  <si>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</si>
  <si>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</si>
  <si>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</si>
  <si>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</si>
  <si>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</si>
  <si>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</si>
  <si>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</si>
  <si>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</si>
  <si>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</si>
  <si>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</si>
  <si>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</si>
  <si>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</si>
  <si>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</si>
  <si>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</si>
  <si>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</si>
  <si>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</si>
  <si>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</si>
  <si>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</si>
  <si>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</si>
  <si>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</si>
  <si>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</si>
  <si>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</si>
  <si>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</si>
  <si>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</si>
  <si>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</si>
  <si>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</si>
  <si>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</si>
  <si>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</si>
  <si>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</si>
  <si>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</si>
  <si>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</si>
  <si>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</si>
  <si>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</si>
  <si>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</si>
  <si>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</si>
  <si>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</si>
  <si>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</si>
  <si>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</si>
  <si>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</si>
  <si>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</si>
  <si>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</si>
  <si>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</si>
  <si>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</si>
  <si>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</si>
  <si>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</si>
  <si>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</si>
  <si>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</si>
  <si>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</si>
  <si>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</si>
  <si>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</si>
  <si>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</si>
  <si>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</si>
  <si>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</si>
  <si>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</si>
  <si>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</si>
  <si>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</si>
  <si>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</si>
  <si>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</si>
  <si>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</si>
  <si>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</si>
  <si>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</si>
  <si>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</si>
  <si>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</si>
  <si>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</si>
  <si>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</si>
  <si>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</si>
  <si>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</si>
  <si>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</si>
  <si>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</si>
  <si>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</si>
  <si>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</si>
  <si>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</si>
  <si>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</si>
  <si>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</si>
  <si>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</si>
  <si>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</si>
  <si>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</si>
  <si>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</si>
  <si>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</si>
  <si>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</si>
  <si>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</si>
  <si>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</si>
  <si>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</si>
  <si>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</si>
  <si>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</si>
  <si>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</si>
  <si>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</si>
  <si>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</si>
  <si>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</si>
  <si>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</si>
  <si>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</si>
  <si>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</si>
  <si>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</si>
  <si>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</si>
  <si>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</si>
  <si>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</si>
  <si>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</si>
  <si>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</si>
  <si>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</si>
  <si>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</si>
  <si>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</si>
  <si>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</si>
  <si>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</si>
  <si>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</si>
  <si>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</si>
  <si>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</si>
  <si>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</si>
  <si>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</si>
  <si>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</si>
  <si>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</si>
  <si>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</si>
  <si>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</si>
  <si>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</si>
  <si>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</si>
  <si>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</si>
  <si>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</si>
  <si>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</si>
  <si>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</si>
  <si>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</si>
  <si>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</si>
  <si>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</si>
  <si>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</si>
  <si>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</si>
  <si>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</si>
  <si>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</si>
  <si>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</si>
  <si>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</si>
  <si>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</si>
  <si>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</si>
  <si>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</si>
  <si>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</si>
  <si>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</si>
  <si>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</si>
  <si>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</si>
  <si>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</si>
  <si>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</si>
  <si>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</si>
  <si>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</si>
  <si>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</si>
  <si>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</si>
  <si>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</si>
  <si>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</si>
  <si>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</si>
  <si>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</si>
  <si>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</si>
  <si>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</si>
  <si>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</si>
  <si>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</si>
  <si>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</si>
  <si>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</si>
  <si>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</si>
  <si>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</si>
  <si>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</si>
  <si>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</si>
  <si>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</si>
  <si>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</si>
  <si>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</si>
  <si>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</si>
  <si>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</si>
  <si>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</si>
  <si>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</si>
  <si>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</si>
  <si>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</si>
  <si>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</si>
  <si>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</si>
  <si>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</si>
  <si>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</si>
  <si>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</si>
  <si>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</si>
  <si>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</si>
  <si>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</si>
  <si>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</si>
  <si>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</si>
  <si>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</si>
  <si>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</si>
  <si>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</si>
  <si>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</si>
  <si>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</si>
  <si>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</si>
  <si>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</si>
  <si>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</si>
  <si>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</si>
  <si>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</si>
  <si>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</si>
  <si>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</si>
  <si>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</si>
  <si>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</si>
  <si>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</si>
  <si>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</si>
  <si>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</si>
  <si>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</si>
  <si>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</si>
  <si>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</si>
  <si>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</si>
  <si>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</si>
  <si>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</si>
  <si>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</si>
  <si>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</si>
  <si>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</si>
  <si>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</si>
  <si>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</si>
  <si>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</si>
  <si>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</si>
  <si>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</si>
  <si>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</si>
  <si>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</si>
  <si>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</si>
  <si>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</si>
  <si>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</si>
  <si>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</si>
  <si>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</si>
  <si>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</si>
  <si>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</si>
  <si>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</si>
  <si>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</si>
  <si>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</si>
  <si>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</si>
  <si>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</si>
  <si>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</si>
  <si>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</si>
  <si>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</si>
  <si>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</si>
  <si>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</si>
  <si>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</si>
  <si>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</si>
  <si>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</si>
  <si>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</si>
  <si>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</si>
  <si>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</si>
  <si>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</si>
  <si>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</si>
  <si>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</si>
  <si>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</si>
  <si>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</si>
  <si>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</si>
  <si>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</si>
  <si>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</si>
  <si>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</si>
  <si>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</si>
  <si>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</si>
  <si>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</si>
  <si>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</si>
  <si>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</si>
  <si>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</si>
  <si>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</si>
  <si>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</si>
  <si>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</si>
  <si>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</si>
  <si>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</si>
  <si>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</si>
  <si>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</si>
  <si>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</si>
  <si>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</si>
  <si>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</si>
  <si>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</si>
  <si>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</si>
  <si>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</si>
  <si>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</si>
  <si>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</si>
  <si>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</si>
  <si>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</si>
  <si>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</si>
  <si>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</si>
  <si>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</si>
  <si>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</si>
  <si>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</si>
  <si>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</si>
  <si>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</si>
  <si>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</si>
  <si>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</si>
  <si>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</si>
  <si>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</si>
  <si>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</si>
  <si>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</si>
  <si>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</si>
  <si>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</si>
  <si>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</si>
  <si>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</si>
  <si>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</si>
  <si>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</si>
  <si>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</si>
  <si>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</si>
  <si>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</si>
  <si>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</si>
  <si>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</si>
  <si>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</si>
  <si>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</si>
  <si>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</si>
  <si>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</si>
  <si>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</si>
  <si>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</si>
  <si>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</si>
  <si>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</si>
  <si>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</si>
  <si>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</si>
  <si>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</si>
  <si>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</si>
  <si>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</si>
  <si>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</si>
  <si>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</si>
  <si>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</si>
  <si>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</si>
  <si>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</si>
  <si>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</si>
  <si>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</si>
  <si>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</si>
  <si>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</si>
  <si>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</si>
  <si>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</si>
  <si>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</si>
  <si>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</si>
  <si>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</si>
  <si>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</si>
  <si>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</si>
  <si>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</si>
  <si>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</si>
  <si>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</si>
  <si>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</si>
  <si>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</si>
  <si>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</si>
  <si>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</si>
  <si>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</si>
  <si>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</si>
  <si>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</si>
  <si>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</si>
  <si>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</si>
  <si>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</si>
  <si>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</si>
  <si>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</si>
  <si>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</si>
  <si>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</si>
  <si>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</si>
  <si>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</si>
  <si>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</si>
  <si>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</si>
  <si>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</si>
  <si>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</si>
  <si>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</si>
  <si>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</si>
  <si>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</si>
  <si>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</si>
  <si>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</si>
  <si>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</si>
  <si>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</si>
  <si>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</si>
  <si>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</si>
  <si>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</si>
  <si>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</si>
  <si>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</si>
  <si>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</si>
  <si>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</si>
  <si>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</si>
  <si>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</si>
  <si>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</si>
  <si>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</si>
  <si>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</si>
  <si>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</si>
  <si>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</si>
  <si>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</si>
  <si>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</si>
  <si>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</si>
  <si>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</si>
  <si>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</si>
  <si>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</si>
  <si>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</si>
  <si>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</si>
  <si>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</si>
  <si>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</si>
  <si>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</si>
  <si>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</si>
  <si>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</si>
  <si>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</si>
  <si>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</si>
  <si>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</si>
  <si>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</si>
  <si>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</si>
  <si>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</si>
  <si>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</si>
  <si>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</si>
  <si>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</si>
  <si>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</si>
  <si>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</si>
  <si>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</si>
  <si>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</si>
  <si>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</si>
  <si>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</si>
  <si>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</si>
  <si>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</si>
  <si>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</si>
  <si>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</si>
  <si>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</si>
  <si>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</si>
  <si>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</si>
  <si>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</si>
  <si>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</si>
  <si>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</si>
  <si>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</si>
  <si>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</si>
  <si>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</si>
  <si>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</si>
  <si>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</si>
  <si>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</si>
  <si>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</si>
  <si>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</si>
  <si>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</si>
  <si>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</si>
  <si>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</si>
  <si>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</si>
  <si>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</si>
  <si>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</si>
  <si>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</si>
  <si>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</si>
  <si>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</si>
  <si>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</si>
  <si>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</si>
  <si>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</si>
  <si>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</si>
  <si>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</si>
  <si>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</si>
  <si>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</si>
  <si>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</si>
  <si>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</si>
  <si>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</si>
  <si>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</si>
  <si>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</si>
  <si>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</si>
  <si>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</si>
  <si>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</si>
  <si>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</si>
  <si>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</si>
  <si>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</si>
  <si>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</si>
  <si>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</si>
  <si>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</si>
  <si>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</si>
  <si>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</si>
  <si>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</si>
  <si>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</si>
  <si>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</si>
  <si>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</si>
  <si>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</si>
  <si>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</si>
  <si>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</si>
  <si>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</si>
  <si>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</si>
  <si>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</si>
  <si>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</si>
  <si>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</si>
  <si>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</si>
  <si>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</si>
  <si>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</si>
  <si>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</si>
  <si>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</si>
  <si>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</si>
  <si>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</si>
  <si>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</si>
  <si>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</si>
  <si>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</si>
  <si>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</si>
  <si>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</si>
  <si>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</si>
  <si>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</si>
  <si>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</si>
  <si>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</si>
  <si>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</si>
  <si>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</si>
  <si>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</si>
  <si>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</si>
  <si>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</si>
  <si>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</si>
  <si>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</si>
  <si>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</si>
  <si>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</si>
  <si>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</si>
  <si>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</si>
  <si>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</si>
  <si>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</si>
  <si>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</si>
  <si>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</si>
  <si>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</si>
  <si>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</si>
  <si>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</si>
  <si>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</si>
  <si>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</si>
  <si>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</si>
  <si>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</si>
  <si>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</si>
  <si>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</si>
  <si>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</si>
  <si>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</si>
  <si>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</si>
  <si>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</si>
  <si>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</si>
  <si>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</si>
  <si>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</si>
  <si>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</si>
  <si>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</si>
  <si>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</si>
  <si>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</si>
  <si>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</si>
  <si>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</si>
  <si>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</si>
  <si>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</si>
  <si>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</si>
  <si>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</si>
  <si>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</si>
  <si>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</si>
  <si>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</si>
  <si>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</si>
  <si>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</si>
  <si>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</si>
  <si>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</si>
  <si>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</si>
  <si>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</si>
  <si>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</si>
  <si>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</si>
  <si>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</si>
  <si>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</si>
  <si>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</si>
  <si>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</si>
  <si>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</si>
  <si>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</si>
  <si>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</si>
  <si>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</si>
  <si>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</si>
  <si>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</si>
  <si>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</si>
  <si>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</si>
  <si>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</si>
  <si>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</si>
  <si>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</si>
  <si>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</si>
  <si>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</si>
  <si>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</si>
  <si>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</si>
  <si>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</si>
  <si>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</si>
  <si>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</si>
  <si>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</si>
  <si>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</si>
  <si>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</si>
  <si>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</si>
  <si>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</si>
  <si>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</si>
  <si>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</si>
  <si>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</si>
  <si>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</si>
  <si>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</si>
  <si>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</si>
  <si>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</si>
  <si>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</si>
  <si>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</si>
  <si>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</si>
  <si>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</si>
  <si>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</si>
  <si>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</si>
  <si>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</si>
  <si>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</si>
  <si>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</si>
  <si>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</si>
  <si>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</si>
  <si>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</si>
  <si>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</si>
  <si>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</si>
  <si>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</si>
  <si>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</si>
  <si>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</si>
  <si>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</si>
  <si>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</si>
  <si>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</si>
  <si>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</si>
  <si>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</si>
  <si>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</si>
  <si>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</si>
  <si>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</si>
  <si>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</si>
  <si>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</si>
  <si>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</si>
  <si>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</si>
  <si>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</si>
  <si>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</si>
  <si>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</si>
  <si>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</si>
  <si>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</si>
  <si>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</si>
  <si>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</si>
  <si>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</si>
  <si>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</si>
  <si>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</si>
  <si>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</si>
  <si>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</si>
  <si>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</si>
  <si>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</si>
  <si>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</si>
  <si>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</si>
  <si>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</si>
  <si>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</si>
  <si>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</si>
  <si>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</si>
  <si>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</si>
  <si>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</si>
  <si>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</si>
  <si>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</si>
  <si>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</si>
  <si>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</si>
  <si>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</si>
  <si>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</si>
  <si>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</si>
  <si>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</si>
  <si>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</si>
  <si>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</si>
  <si>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</si>
  <si>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</si>
  <si>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</si>
  <si>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</si>
  <si>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</si>
  <si>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</si>
  <si>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</si>
  <si>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</si>
  <si>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</si>
  <si>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</si>
  <si>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</si>
  <si>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</si>
  <si>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</si>
  <si>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</si>
  <si>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</si>
  <si>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</si>
  <si>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</si>
  <si>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</si>
  <si>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</si>
  <si>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</si>
  <si>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</si>
  <si>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</si>
  <si>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</si>
  <si>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</si>
  <si>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</si>
  <si>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</si>
  <si>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</si>
  <si>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</si>
  <si>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</si>
  <si>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</si>
  <si>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</si>
  <si>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</si>
  <si>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</si>
  <si>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</si>
  <si>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</si>
  <si>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</si>
  <si>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</si>
  <si>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</si>
  <si>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</si>
  <si>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</si>
  <si>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</si>
  <si>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</si>
  <si>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</si>
  <si>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</si>
  <si>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</si>
  <si>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</si>
  <si>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</si>
  <si>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</si>
  <si>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</si>
  <si>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</si>
  <si>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</si>
  <si>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</si>
  <si>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</si>
  <si>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</si>
  <si>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</si>
  <si>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</si>
  <si>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</si>
  <si>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</si>
  <si>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</si>
  <si>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</si>
  <si>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</si>
  <si>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</si>
  <si>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</si>
  <si>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</si>
  <si>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</si>
  <si>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</si>
  <si>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</si>
  <si>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</si>
  <si>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</si>
  <si>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</si>
  <si>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</si>
  <si>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</si>
  <si>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</si>
  <si>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</si>
  <si>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</si>
  <si>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</si>
  <si>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</si>
  <si>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</si>
  <si>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</si>
  <si>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</si>
  <si>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</si>
  <si>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</si>
  <si>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</si>
  <si>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</si>
  <si>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</si>
  <si>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</si>
  <si>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</si>
  <si>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</si>
  <si>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</si>
  <si>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</si>
  <si>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</si>
  <si>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</si>
  <si>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</si>
  <si>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</si>
  <si>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</si>
  <si>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</si>
  <si>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</si>
  <si>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</si>
  <si>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</si>
  <si>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</si>
  <si>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</si>
  <si>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</si>
  <si>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</si>
  <si>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</si>
  <si>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</si>
  <si>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</si>
  <si>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</si>
  <si>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</si>
  <si>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</si>
  <si>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</si>
  <si>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</si>
  <si>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</si>
  <si>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</si>
  <si>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</si>
  <si>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</si>
  <si>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</si>
  <si>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</si>
  <si>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</si>
  <si>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</si>
  <si>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</si>
  <si>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</si>
  <si>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</si>
  <si>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</si>
  <si>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</si>
  <si>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</si>
  <si>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</si>
  <si>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</si>
  <si>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</si>
  <si>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</si>
  <si>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</si>
  <si>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</si>
  <si>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</si>
  <si>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</si>
  <si>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</si>
  <si>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</si>
  <si>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</si>
  <si>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</si>
  <si>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</si>
  <si>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</si>
  <si>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</si>
  <si>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</si>
  <si>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</si>
  <si>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</si>
  <si>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</si>
  <si>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</si>
  <si>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</si>
  <si>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</si>
  <si>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</si>
  <si>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</si>
  <si>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</si>
  <si>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</si>
  <si>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</si>
  <si>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</si>
  <si>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</si>
  <si>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</si>
  <si>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</si>
  <si>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</si>
  <si>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</si>
  <si>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</si>
  <si>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</si>
  <si>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</si>
  <si>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</si>
  <si>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</si>
  <si>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</si>
  <si>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</si>
  <si>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</si>
  <si>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</si>
  <si>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</si>
  <si>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</si>
  <si>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</si>
  <si>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</si>
  <si>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</si>
  <si>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</si>
  <si>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</si>
  <si>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</si>
  <si>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</si>
  <si>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</si>
  <si>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</si>
  <si>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</si>
  <si>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</si>
  <si>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</si>
  <si>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</si>
  <si>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</si>
  <si>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</si>
  <si>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</si>
  <si>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</si>
  <si>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</si>
  <si>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</si>
  <si>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</si>
  <si>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</si>
  <si>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</si>
  <si>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</si>
  <si>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</si>
  <si>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</si>
  <si>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</si>
  <si>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</si>
  <si>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</si>
  <si>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</si>
  <si>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</si>
  <si>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</si>
  <si>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</si>
  <si>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</si>
  <si>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</si>
  <si>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</si>
  <si>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</si>
  <si>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</si>
  <si>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</si>
  <si>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</si>
  <si>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</si>
  <si>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</si>
  <si>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</si>
  <si>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</si>
  <si>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</si>
  <si>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</si>
  <si>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</si>
  <si>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</si>
  <si>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</si>
  <si>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</si>
  <si>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</si>
  <si>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</si>
  <si>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</si>
  <si>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</si>
  <si>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</si>
  <si>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</si>
  <si>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</si>
  <si>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</si>
  <si>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</si>
  <si>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</si>
  <si>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</si>
  <si>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</si>
  <si>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</si>
  <si>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</si>
  <si>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</si>
  <si>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</si>
  <si>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</si>
  <si>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</si>
  <si>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</si>
  <si>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</si>
  <si>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</si>
  <si>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</si>
  <si>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</si>
  <si>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</si>
  <si>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</si>
  <si>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</si>
  <si>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</si>
  <si>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</si>
  <si>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</si>
  <si>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</si>
  <si>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</si>
  <si>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</si>
  <si>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</si>
  <si>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</si>
  <si>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</si>
  <si>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</si>
  <si>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</si>
  <si>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</si>
  <si>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</si>
  <si>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</si>
  <si>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</si>
  <si>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</si>
  <si>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</si>
  <si>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</si>
  <si>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</si>
  <si>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</si>
  <si>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</si>
  <si>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</si>
  <si>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</si>
  <si>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</si>
  <si>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</si>
  <si>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</si>
  <si>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</si>
  <si>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</si>
  <si>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</si>
  <si>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</si>
  <si>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</si>
  <si>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</si>
  <si>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</si>
  <si>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</si>
  <si>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</si>
  <si>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</si>
  <si>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</si>
  <si>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</si>
  <si>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</si>
  <si>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</si>
  <si>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</si>
  <si>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</si>
  <si>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</si>
  <si>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</si>
  <si>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</si>
  <si>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</si>
  <si>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</si>
  <si>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</si>
  <si>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</si>
  <si>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</si>
  <si>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</si>
  <si>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</si>
  <si>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</si>
  <si>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</si>
  <si>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</si>
  <si>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</si>
  <si>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</si>
  <si>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</si>
  <si>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</si>
  <si>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</si>
  <si>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</si>
  <si>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</si>
  <si>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</si>
  <si>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</si>
  <si>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</si>
  <si>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</si>
  <si>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</si>
  <si>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</si>
  <si>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</si>
  <si>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</si>
  <si>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</si>
  <si>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</si>
  <si>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</si>
  <si>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</si>
  <si>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</si>
  <si>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</si>
  <si>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</si>
  <si>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</si>
  <si>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</si>
  <si>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</si>
  <si>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</si>
  <si>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</si>
  <si>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</si>
  <si>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</si>
  <si>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</si>
  <si>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</si>
  <si>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</si>
  <si>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</si>
  <si>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</si>
  <si>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</si>
  <si>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</si>
  <si>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</si>
  <si>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</si>
  <si>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</si>
  <si>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</si>
  <si>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</si>
  <si>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</si>
  <si>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</si>
  <si>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</si>
  <si>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</si>
  <si>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</si>
  <si>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</si>
  <si>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</si>
  <si>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</si>
  <si>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</si>
  <si>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</si>
  <si>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</si>
  <si>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</si>
  <si>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</si>
  <si>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</si>
  <si>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</si>
  <si>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</si>
  <si>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</si>
  <si>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</si>
  <si>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</si>
  <si>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</si>
  <si>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</si>
  <si>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</si>
  <si>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</si>
  <si>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</si>
  <si>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</si>
  <si>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</si>
  <si>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</si>
  <si>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</si>
  <si>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</si>
  <si>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</si>
  <si>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</si>
  <si>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</si>
  <si>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</si>
  <si>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</si>
  <si>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</si>
  <si>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</si>
  <si>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</si>
  <si>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</si>
  <si>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</si>
  <si>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</si>
  <si>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</si>
  <si>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</si>
  <si>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</si>
  <si>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</si>
  <si>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</si>
  <si>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</si>
  <si>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</si>
  <si>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</si>
  <si>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</si>
  <si>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</si>
  <si>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</si>
  <si>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</si>
  <si>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</si>
  <si>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</si>
  <si>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</si>
  <si>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</si>
  <si>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</si>
  <si>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</si>
  <si>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</si>
  <si>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</si>
  <si>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</si>
  <si>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</si>
  <si>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</si>
  <si>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</si>
  <si>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</si>
  <si>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</si>
  <si>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</si>
  <si>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</si>
  <si>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</si>
  <si>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</si>
  <si>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</si>
  <si>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</si>
  <si>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</si>
  <si>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</si>
  <si>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</si>
  <si>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</si>
  <si>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</si>
  <si>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</si>
  <si>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</si>
  <si>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</si>
  <si>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</si>
  <si>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</si>
  <si>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</si>
  <si>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</si>
  <si>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</si>
  <si>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</si>
  <si>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</si>
  <si>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</si>
  <si>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</si>
  <si>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</si>
  <si>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</si>
  <si>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</si>
  <si>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</si>
  <si>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</si>
  <si>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</si>
  <si>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</si>
  <si>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</si>
  <si>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</si>
  <si>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</si>
  <si>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</si>
  <si>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</si>
  <si>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</si>
  <si>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</si>
  <si>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</si>
  <si>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</si>
  <si>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</si>
  <si>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</si>
  <si>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</si>
  <si>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</si>
  <si>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</si>
  <si>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</si>
  <si>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</si>
  <si>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</si>
  <si>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</si>
  <si>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</si>
  <si>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</si>
  <si>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</si>
  <si>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</si>
  <si>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</si>
  <si>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</si>
  <si>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</si>
  <si>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</si>
  <si>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</si>
  <si>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</si>
  <si>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</si>
  <si>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</si>
  <si>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</si>
  <si>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</si>
  <si>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</si>
  <si>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</si>
  <si>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</si>
  <si>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</si>
  <si>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</si>
  <si>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</si>
  <si>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</si>
  <si>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</si>
  <si>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</si>
  <si>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</si>
  <si>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</si>
  <si>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</si>
  <si>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</si>
  <si>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</si>
  <si>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</si>
  <si>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</si>
  <si>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</si>
  <si>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</si>
  <si>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</si>
  <si>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</si>
  <si>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</si>
  <si>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</si>
  <si>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</si>
  <si>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</si>
  <si>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</si>
  <si>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</si>
  <si>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</si>
  <si>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</si>
  <si>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</si>
  <si>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</si>
  <si>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</si>
  <si>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</si>
  <si>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</si>
  <si>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</si>
  <si>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</si>
  <si>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</si>
  <si>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</si>
  <si>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</si>
  <si>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</si>
  <si>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</si>
  <si>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</si>
  <si>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</si>
  <si>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</si>
  <si>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</si>
  <si>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</si>
  <si>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</si>
  <si>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</si>
  <si>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</si>
  <si>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</si>
  <si>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</si>
  <si>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</si>
  <si>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</si>
  <si>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</si>
  <si>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</si>
  <si>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</si>
  <si>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</si>
  <si>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</si>
  <si>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</si>
  <si>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</si>
  <si>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</si>
  <si>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</si>
  <si>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</si>
  <si>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</si>
  <si>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</si>
  <si>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</si>
  <si>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</si>
  <si>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</si>
  <si>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</si>
  <si>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</si>
  <si>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</si>
  <si>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</si>
  <si>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</si>
  <si>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</si>
  <si>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</si>
  <si>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</si>
  <si>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</si>
  <si>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</si>
  <si>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</si>
  <si>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</si>
  <si>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</si>
  <si>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</si>
  <si>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</si>
  <si>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</si>
  <si>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</si>
  <si>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</si>
  <si>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</si>
  <si>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</si>
  <si>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</si>
  <si>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</si>
  <si>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</si>
  <si>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</si>
  <si>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</si>
  <si>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</si>
  <si>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</si>
  <si>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</si>
  <si>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</si>
  <si>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</si>
  <si>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</si>
  <si>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</si>
  <si>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</si>
  <si>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</si>
  <si>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</si>
  <si>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</si>
  <si>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</si>
  <si>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</si>
  <si>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</si>
  <si>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</si>
  <si>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</si>
  <si>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</si>
  <si>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</si>
  <si>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</si>
  <si>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</si>
  <si>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</si>
  <si>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</si>
  <si>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</si>
  <si>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</si>
  <si>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</si>
  <si>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</si>
  <si>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</si>
  <si>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</si>
  <si>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</si>
  <si>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</si>
  <si>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</si>
  <si>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</si>
  <si>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</si>
  <si>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</si>
  <si>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</si>
  <si>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</si>
  <si>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</si>
  <si>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</si>
  <si>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</si>
  <si>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</si>
  <si>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</si>
  <si>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</si>
  <si>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</si>
  <si>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</si>
  <si>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</si>
  <si>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</si>
  <si>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</si>
  <si>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</si>
  <si>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</si>
  <si>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</si>
  <si>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</si>
  <si>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</si>
  <si>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</si>
  <si>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</si>
  <si>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</si>
  <si>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</si>
  <si>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</si>
  <si>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</si>
  <si>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</si>
  <si>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</si>
  <si>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</si>
  <si>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</si>
  <si>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</si>
  <si>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</si>
  <si>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</si>
  <si>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</si>
  <si>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</si>
  <si>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</si>
  <si>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</si>
  <si>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</si>
  <si>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</si>
  <si>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</si>
  <si>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</si>
  <si>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</si>
  <si>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</si>
  <si>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</si>
  <si>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</si>
  <si>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</si>
  <si>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</si>
  <si>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</si>
  <si>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</si>
  <si>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</si>
  <si>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</si>
  <si>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</si>
  <si>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</si>
  <si>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</si>
  <si>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</si>
  <si>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</si>
  <si>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</si>
  <si>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</si>
  <si>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</si>
  <si>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</si>
  <si>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</si>
  <si>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</si>
  <si>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</si>
  <si>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</si>
  <si>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</si>
  <si>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</si>
  <si>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</si>
  <si>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</si>
  <si>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</si>
  <si>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</si>
  <si>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</si>
  <si>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</si>
  <si>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</si>
  <si>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</si>
  <si>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</si>
  <si>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</si>
  <si>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</si>
  <si>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</si>
  <si>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</si>
  <si>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</si>
  <si>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</si>
  <si>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</si>
  <si>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</si>
  <si>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</si>
  <si>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</si>
  <si>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</si>
  <si>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</si>
  <si>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</si>
  <si>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</si>
  <si>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</si>
  <si>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</si>
  <si>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</si>
  <si>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</si>
  <si>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</si>
  <si>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</si>
  <si>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</si>
  <si>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</si>
  <si>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</si>
  <si>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</si>
  <si>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</si>
  <si>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</si>
  <si>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</si>
  <si>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</si>
  <si>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</si>
  <si>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</si>
  <si>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</si>
  <si>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</si>
  <si>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</si>
  <si>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</si>
  <si>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</si>
  <si>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</si>
  <si>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</si>
  <si>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</si>
  <si>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</si>
  <si>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</si>
  <si>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</si>
  <si>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</si>
  <si>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</si>
  <si>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</si>
  <si>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</si>
  <si>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</si>
  <si>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</si>
  <si>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</si>
  <si>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</si>
  <si>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</si>
  <si>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</si>
  <si>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</si>
  <si>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</si>
  <si>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</si>
  <si>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</si>
  <si>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</si>
  <si>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</si>
  <si>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</si>
  <si>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</si>
  <si>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</si>
  <si>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</si>
  <si>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</si>
  <si>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</si>
  <si>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</si>
  <si>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</si>
  <si>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</si>
  <si>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</si>
  <si>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</si>
  <si>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</si>
  <si>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</si>
  <si>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</si>
  <si>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</si>
  <si>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</si>
  <si>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</si>
  <si>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</si>
  <si>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</si>
  <si>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</si>
  <si>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</si>
  <si>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</si>
  <si>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</si>
  <si>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</si>
  <si>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</si>
  <si>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</si>
  <si>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</si>
  <si>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</si>
  <si>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</si>
  <si>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</si>
  <si>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</si>
  <si>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</si>
  <si>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</si>
  <si>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</si>
  <si>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</si>
  <si>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</si>
  <si>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</si>
  <si>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</si>
  <si>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</si>
  <si>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</si>
  <si>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</si>
  <si>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</si>
  <si>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</si>
  <si>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</si>
  <si>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</si>
  <si>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</si>
  <si>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</si>
  <si>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</si>
  <si>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</si>
  <si>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</si>
  <si>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</si>
  <si>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</si>
  <si>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</si>
  <si>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</si>
  <si>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</si>
  <si>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</si>
  <si>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</si>
  <si>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</si>
  <si>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</si>
  <si>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</si>
  <si>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</si>
  <si>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</si>
  <si>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</si>
  <si>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</si>
  <si>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</si>
  <si>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</si>
  <si>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</si>
  <si>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</si>
  <si>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</si>
  <si>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</si>
  <si>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</si>
  <si>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</si>
  <si>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</si>
  <si>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</si>
  <si>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</si>
  <si>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</si>
  <si>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</si>
  <si>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</si>
  <si>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</si>
  <si>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</si>
  <si>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</si>
  <si>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</si>
  <si>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</si>
  <si>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</si>
  <si>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</si>
  <si>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</si>
  <si>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</si>
  <si>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</si>
  <si>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</si>
  <si>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</si>
  <si>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</si>
  <si>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</si>
  <si>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</si>
  <si>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</si>
  <si>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</si>
  <si>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</si>
  <si>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</si>
  <si>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</si>
  <si>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</si>
  <si>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</si>
  <si>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</si>
  <si>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</si>
  <si>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</si>
  <si>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</si>
  <si>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</si>
  <si>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</si>
  <si>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</si>
  <si>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</si>
  <si>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</si>
  <si>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</si>
  <si>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</si>
  <si>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</si>
  <si>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</si>
  <si>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</si>
  <si>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</si>
  <si>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</si>
  <si>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</si>
  <si>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</si>
  <si>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</si>
  <si>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</si>
  <si>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</si>
  <si>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</si>
  <si>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</si>
  <si>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</si>
  <si>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</si>
  <si>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</si>
  <si>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</si>
  <si>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</si>
  <si>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</si>
  <si>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</si>
  <si>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</si>
  <si>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</si>
  <si>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</si>
  <si>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</si>
  <si>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</si>
  <si>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</si>
  <si>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</si>
  <si>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</si>
  <si>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</si>
  <si>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</si>
  <si>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</si>
  <si>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</si>
  <si>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</si>
  <si>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</si>
  <si>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</si>
  <si>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</si>
  <si>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</si>
  <si>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</si>
  <si>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</si>
  <si>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</si>
  <si>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</si>
  <si>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</si>
  <si>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</si>
  <si>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</si>
  <si>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</si>
  <si>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</si>
  <si>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</si>
  <si>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</si>
  <si>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</si>
  <si>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</si>
  <si>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</si>
  <si>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</si>
  <si>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</si>
  <si>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</si>
  <si>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</si>
  <si>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</si>
  <si>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</si>
  <si>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</si>
  <si>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</si>
  <si>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</si>
  <si>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</si>
  <si>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</si>
  <si>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</si>
  <si>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</si>
  <si>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</si>
  <si>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</si>
  <si>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</si>
  <si>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</si>
  <si>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</si>
  <si>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</si>
  <si>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</si>
  <si>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</si>
  <si>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</si>
  <si>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</si>
  <si>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</si>
  <si>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</si>
  <si>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</si>
  <si>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</si>
  <si>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</si>
  <si>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</si>
  <si>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</si>
  <si>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</si>
  <si>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</si>
  <si>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</si>
  <si>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</si>
  <si>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</si>
  <si>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</si>
  <si>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</si>
  <si>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</si>
  <si>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</si>
  <si>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</si>
  <si>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</si>
  <si>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</si>
  <si>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</si>
  <si>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</si>
  <si>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</si>
  <si>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</si>
  <si>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</si>
  <si>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</si>
  <si>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</si>
  <si>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</si>
  <si>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</si>
  <si>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</si>
  <si>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</si>
  <si>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</si>
  <si>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</si>
  <si>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</si>
  <si>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</si>
  <si>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</si>
  <si>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</si>
  <si>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</si>
  <si>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</si>
  <si>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</si>
  <si>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</si>
  <si>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</si>
  <si>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</si>
  <si>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</si>
  <si>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</si>
  <si>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</si>
  <si>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</si>
  <si>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</si>
  <si>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</si>
  <si>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</si>
  <si>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</si>
  <si>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</si>
  <si>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</si>
  <si>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</si>
  <si>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</si>
  <si>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</si>
  <si>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</si>
  <si>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</si>
  <si>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</si>
  <si>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</si>
  <si>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</si>
  <si>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</si>
  <si>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</si>
  <si>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</si>
  <si>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</si>
  <si>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</si>
  <si>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</si>
  <si>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</si>
  <si>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</si>
  <si>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</si>
  <si>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</si>
  <si>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</si>
  <si>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</si>
  <si>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</si>
  <si>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</si>
  <si>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</si>
  <si>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</si>
  <si>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</si>
  <si>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</si>
  <si>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</si>
  <si>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</si>
  <si>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</si>
  <si>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</si>
  <si>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</si>
  <si>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</si>
  <si>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</si>
  <si>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</si>
  <si>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</si>
  <si>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</si>
  <si>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</si>
  <si>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</si>
  <si>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</si>
  <si>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</si>
  <si>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</si>
  <si>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</si>
  <si>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</si>
  <si>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</si>
  <si>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</si>
  <si>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</si>
  <si>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</si>
  <si>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</si>
  <si>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</si>
  <si>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</si>
  <si>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</si>
  <si>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</si>
  <si>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</si>
  <si>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</si>
  <si>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</si>
  <si>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</si>
  <si>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</si>
  <si>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</si>
  <si>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</si>
  <si>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</si>
  <si>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</si>
  <si>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</si>
  <si>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</si>
  <si>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</si>
  <si>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</si>
  <si>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</si>
  <si>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</si>
  <si>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</si>
  <si>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</si>
  <si>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</si>
  <si>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</si>
  <si>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</si>
  <si>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</si>
  <si>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</si>
  <si>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</si>
  <si>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</si>
  <si>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</si>
  <si>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</si>
  <si>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</si>
  <si>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</si>
  <si>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</si>
  <si>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</si>
  <si>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</si>
  <si>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</si>
  <si>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</si>
  <si>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</si>
  <si>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</si>
  <si>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</si>
  <si>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</si>
  <si>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</si>
  <si>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</si>
  <si>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</si>
  <si>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</si>
  <si>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</si>
  <si>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</si>
  <si>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</si>
  <si>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</si>
  <si>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</si>
  <si>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</si>
  <si>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</si>
  <si>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</si>
  <si>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</si>
  <si>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</si>
  <si>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</si>
  <si>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</si>
  <si>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</si>
  <si>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</si>
  <si>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</si>
  <si>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</si>
  <si>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</si>
  <si>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</si>
  <si>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</si>
  <si>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</si>
  <si>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</si>
  <si>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</si>
  <si>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</si>
  <si>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</si>
  <si>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</si>
  <si>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</si>
  <si>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</si>
  <si>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</si>
  <si>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</si>
  <si>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</si>
  <si>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</si>
  <si>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</si>
  <si>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</si>
  <si>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</si>
  <si>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</si>
  <si>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</si>
  <si>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</si>
  <si>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</si>
  <si>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</si>
  <si>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</si>
  <si>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</si>
  <si>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</si>
  <si>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</si>
  <si>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</si>
  <si>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</si>
  <si>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</si>
  <si>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</si>
  <si>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</si>
  <si>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</si>
  <si>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</si>
  <si>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</si>
  <si>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</si>
  <si>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</si>
  <si>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</si>
  <si>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</si>
  <si>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</si>
  <si>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</si>
  <si>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</si>
  <si>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</si>
  <si>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</si>
  <si>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</si>
  <si>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</si>
  <si>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</si>
  <si>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</si>
  <si>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</si>
  <si>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</si>
  <si>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</si>
  <si>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</si>
  <si>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</si>
  <si>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</si>
  <si>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</si>
  <si>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</si>
  <si>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</si>
  <si>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</si>
  <si>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</si>
  <si>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</si>
  <si>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</si>
  <si>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</si>
  <si>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</si>
  <si>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</si>
  <si>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</si>
  <si>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</si>
  <si>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</si>
  <si>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</si>
  <si>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</si>
  <si>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</si>
  <si>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</si>
  <si>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</si>
  <si>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</si>
  <si>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</si>
  <si>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</si>
  <si>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</si>
  <si>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</si>
  <si>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</si>
  <si>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</si>
  <si>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</si>
  <si>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</si>
  <si>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</si>
  <si>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</si>
  <si>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</si>
  <si>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</si>
  <si>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</si>
  <si>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</si>
  <si>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</si>
  <si>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</si>
  <si>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</si>
  <si>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</si>
  <si>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</si>
  <si>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</si>
  <si>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</si>
  <si>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</si>
  <si>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</si>
  <si>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</si>
  <si>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</si>
  <si>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</si>
  <si>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</si>
  <si>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</si>
  <si>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</si>
  <si>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</si>
  <si>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</si>
  <si>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</si>
  <si>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</si>
  <si>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</si>
  <si>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</si>
  <si>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</si>
  <si>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</si>
  <si>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</si>
  <si>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</si>
  <si>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</si>
  <si>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</si>
  <si>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</si>
  <si>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</si>
  <si>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</si>
  <si>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</si>
  <si>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</si>
  <si>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</si>
  <si>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</si>
  <si>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</si>
  <si>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</si>
  <si>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</si>
  <si>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</si>
  <si>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</si>
  <si>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</si>
  <si>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</si>
  <si>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</si>
  <si>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</si>
  <si>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</si>
  <si>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</si>
  <si>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</si>
  <si>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</si>
  <si>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</si>
  <si>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</si>
  <si>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</si>
  <si>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</si>
  <si>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</si>
  <si>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</si>
  <si>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</si>
  <si>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</si>
  <si>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</si>
  <si>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</si>
  <si>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</si>
  <si>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</si>
  <si>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</si>
  <si>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</si>
  <si>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</si>
  <si>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</si>
  <si>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</si>
  <si>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</si>
  <si>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</si>
  <si>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</si>
  <si>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</si>
  <si>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</si>
  <si>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</si>
  <si>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</si>
  <si>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</si>
  <si>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</si>
  <si>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</si>
  <si>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</si>
  <si>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</si>
  <si>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</si>
  <si>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</si>
  <si>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</si>
  <si>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</si>
  <si>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</si>
  <si>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</si>
  <si>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</si>
  <si>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</si>
  <si>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</si>
  <si>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</si>
  <si>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</si>
  <si>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</si>
  <si>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</si>
  <si>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</si>
  <si>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</si>
  <si>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</si>
  <si>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</si>
  <si>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</si>
  <si>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</si>
  <si>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</si>
  <si>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</si>
  <si>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</si>
  <si>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</si>
  <si>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</si>
  <si>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</si>
  <si>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</si>
  <si>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</si>
  <si>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</si>
  <si>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</si>
  <si>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</si>
  <si>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</si>
  <si>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</si>
  <si>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</si>
  <si>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</si>
  <si>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</si>
  <si>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</si>
  <si>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</si>
  <si>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</si>
  <si>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</si>
  <si>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</si>
  <si>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</si>
  <si>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</si>
  <si>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</si>
  <si>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</si>
  <si>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</si>
  <si>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</si>
  <si>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</si>
  <si>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</si>
  <si>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</si>
  <si>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</si>
  <si>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</si>
  <si>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</si>
  <si>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</si>
  <si>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</si>
  <si>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</si>
  <si>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</si>
  <si>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</si>
  <si>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</si>
  <si>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</si>
  <si>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</si>
  <si>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</si>
  <si>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</si>
  <si>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</si>
  <si>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</si>
  <si>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</si>
  <si>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</si>
  <si>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</si>
  <si>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</si>
  <si>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</si>
  <si>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</si>
  <si>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</si>
  <si>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</si>
  <si>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</si>
  <si>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</si>
  <si>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</si>
  <si>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</si>
  <si>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</si>
  <si>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</si>
  <si>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</si>
  <si>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</si>
  <si>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</si>
  <si>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</si>
  <si>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</si>
  <si>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</si>
  <si>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</si>
  <si>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</si>
  <si>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</si>
  <si>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</si>
  <si>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</si>
  <si>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</si>
  <si>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</si>
  <si>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</si>
  <si>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</si>
  <si>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</si>
  <si>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</si>
  <si>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</si>
  <si>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</si>
  <si>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</si>
  <si>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</si>
  <si>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</si>
  <si>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</si>
  <si>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</si>
  <si>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</si>
  <si>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</si>
  <si>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</si>
  <si>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</si>
  <si>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</si>
  <si>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</si>
  <si>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</si>
  <si>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</si>
  <si>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</si>
  <si>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</si>
  <si>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</si>
  <si>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</si>
  <si>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</si>
  <si>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</si>
  <si>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</si>
  <si>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</si>
  <si>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</si>
  <si>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</si>
  <si>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</si>
  <si>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</si>
  <si>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</si>
  <si>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</si>
  <si>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</si>
  <si>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</si>
  <si>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</si>
  <si>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</si>
  <si>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</si>
  <si>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</si>
  <si>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</si>
  <si>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</si>
  <si>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</si>
  <si>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</si>
  <si>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</si>
  <si>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</si>
  <si>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</si>
  <si>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</si>
  <si>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</si>
  <si>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</si>
  <si>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</si>
  <si>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</si>
  <si>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</si>
  <si>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</si>
  <si>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</si>
  <si>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</si>
  <si>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</si>
  <si>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</si>
  <si>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</si>
  <si>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</si>
  <si>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</si>
  <si>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</si>
  <si>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</si>
  <si>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</si>
  <si>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</si>
  <si>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</si>
  <si>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</si>
  <si>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</si>
  <si>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</si>
  <si>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</si>
  <si>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</si>
  <si>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</si>
  <si>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</si>
  <si>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</si>
  <si>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</si>
  <si>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</si>
  <si>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</si>
  <si>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</si>
  <si>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</si>
  <si>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</si>
  <si>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</si>
  <si>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</si>
  <si>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</si>
  <si>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</si>
  <si>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</si>
  <si>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</si>
  <si>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</si>
  <si>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</si>
  <si>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</si>
  <si>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</si>
  <si>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</si>
  <si>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</si>
  <si>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</si>
  <si>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</si>
  <si>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</si>
  <si>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</si>
  <si>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</si>
  <si>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</si>
  <si>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</si>
  <si>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</si>
  <si>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</si>
  <si>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</si>
  <si>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</si>
  <si>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</si>
  <si>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</si>
  <si>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</si>
  <si>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</si>
  <si>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</si>
  <si>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</si>
  <si>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</si>
  <si>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</si>
  <si>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</si>
  <si>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</si>
  <si>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</si>
  <si>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</si>
  <si>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</si>
  <si>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</si>
  <si>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</si>
  <si>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</si>
  <si>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</si>
  <si>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</si>
  <si>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</si>
  <si>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</si>
  <si>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</si>
  <si>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</si>
  <si>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</si>
  <si>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</si>
  <si>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</si>
  <si>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</si>
  <si>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</si>
  <si>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</si>
  <si>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</si>
  <si>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</si>
  <si>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</si>
  <si>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</si>
  <si>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</si>
  <si>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</si>
  <si>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</si>
  <si>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</si>
  <si>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</si>
  <si>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</si>
  <si>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</si>
  <si>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</si>
  <si>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</si>
  <si>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</si>
  <si>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</si>
  <si>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</si>
  <si>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</si>
  <si>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</si>
  <si>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</si>
  <si>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</si>
  <si>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</si>
  <si>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</si>
  <si>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</si>
  <si>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</si>
  <si>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</si>
  <si>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</si>
  <si>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</si>
  <si>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</si>
  <si>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</si>
  <si>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</si>
  <si>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</si>
  <si>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</si>
  <si>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</si>
  <si>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</si>
  <si>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</si>
  <si>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</si>
  <si>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</si>
  <si>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</si>
  <si>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</si>
  <si>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</si>
  <si>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</si>
  <si>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</si>
  <si>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</si>
  <si>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</si>
  <si>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</si>
  <si>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</si>
  <si>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</si>
  <si>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</si>
  <si>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</si>
  <si>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</si>
  <si>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</si>
  <si>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</si>
  <si>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</si>
  <si>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</si>
  <si>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</si>
  <si>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</si>
  <si>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</si>
  <si>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</si>
  <si>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</si>
  <si>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</si>
  <si>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</si>
  <si>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</si>
  <si>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</si>
  <si>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</si>
  <si>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</si>
  <si>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</si>
  <si>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</si>
  <si>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</si>
  <si>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</si>
  <si>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</si>
  <si>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</si>
  <si>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</si>
  <si>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</si>
  <si>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</si>
  <si>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</si>
  <si>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</si>
  <si>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</si>
  <si>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</si>
  <si>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</si>
  <si>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</si>
  <si>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</si>
  <si>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</si>
  <si>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</si>
  <si>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</si>
  <si>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</si>
  <si>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</si>
  <si>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</si>
  <si>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</si>
  <si>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</si>
  <si>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</si>
  <si>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</si>
  <si>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</si>
  <si>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</si>
  <si>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</si>
  <si>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</si>
  <si>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</si>
  <si>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</si>
  <si>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</si>
  <si>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</si>
  <si>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</si>
  <si>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</si>
  <si>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</si>
  <si>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</si>
  <si>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</si>
  <si>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</si>
  <si>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</si>
  <si>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</si>
  <si>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</si>
  <si>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</si>
  <si>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</si>
  <si>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</si>
  <si>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</si>
  <si>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</si>
  <si>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</si>
  <si>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</si>
  <si>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</si>
  <si>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</si>
  <si>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</si>
  <si>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</si>
  <si>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</si>
  <si>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</si>
  <si>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</si>
  <si>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</si>
  <si>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</si>
  <si>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</si>
  <si>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</si>
  <si>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</si>
  <si>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</si>
  <si>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</si>
  <si>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</si>
  <si>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</si>
  <si>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</si>
  <si>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</si>
  <si>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</si>
  <si>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</si>
  <si>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</si>
  <si>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</si>
  <si>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</si>
  <si>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</si>
  <si>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</si>
  <si>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</si>
  <si>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</si>
  <si>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</si>
  <si>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</si>
  <si>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</si>
  <si>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</si>
  <si>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</si>
  <si>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</si>
  <si>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</si>
  <si>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</si>
  <si>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</si>
  <si>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</si>
  <si>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</si>
  <si>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</si>
  <si>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</si>
  <si>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</si>
  <si>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</si>
  <si>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</si>
  <si>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</si>
  <si>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</si>
  <si>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</si>
  <si>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</si>
  <si>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</si>
  <si>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</si>
  <si>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</si>
  <si>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</si>
  <si>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</si>
  <si>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</si>
  <si>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</si>
  <si>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</si>
  <si>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</si>
  <si>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</si>
  <si>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</si>
  <si>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</si>
  <si>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</si>
  <si>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</si>
  <si>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</si>
  <si>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</si>
  <si>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</si>
  <si>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</si>
  <si>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</si>
  <si>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</si>
  <si>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</si>
  <si>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</si>
  <si>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</si>
  <si>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</si>
  <si>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</si>
  <si>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</si>
  <si>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</si>
  <si>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</si>
  <si>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</si>
  <si>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</si>
  <si>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</si>
  <si>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</si>
  <si>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</si>
  <si>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</si>
  <si>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</si>
  <si>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</si>
  <si>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</si>
  <si>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</si>
  <si>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</si>
  <si>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</si>
  <si>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</si>
  <si>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</si>
  <si>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</si>
  <si>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</si>
  <si>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</si>
  <si>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</si>
  <si>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</si>
  <si>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</si>
  <si>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</si>
  <si>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</si>
  <si>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</si>
  <si>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</si>
  <si>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</si>
  <si>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</si>
  <si>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</si>
  <si>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</si>
  <si>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</si>
  <si>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</si>
  <si>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</si>
  <si>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</si>
  <si>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</si>
  <si>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</si>
  <si>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</si>
  <si>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</si>
  <si>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</si>
  <si>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</si>
  <si>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</si>
  <si>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</si>
  <si>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</si>
  <si>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</si>
  <si>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</si>
  <si>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</si>
  <si>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</si>
  <si>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</si>
  <si>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</si>
  <si>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</si>
  <si>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</si>
  <si>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</si>
  <si>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</si>
  <si>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</si>
  <si>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</si>
  <si>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</si>
  <si>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</si>
  <si>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</si>
  <si>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</si>
  <si>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</si>
  <si>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</si>
  <si>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</si>
  <si>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</si>
  <si>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</si>
  <si>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</si>
  <si>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</si>
  <si>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</si>
  <si>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</si>
  <si>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</si>
  <si>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</si>
  <si>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</si>
  <si>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</si>
  <si>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</si>
  <si>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</si>
  <si>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</si>
  <si>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</si>
  <si>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</si>
  <si>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</si>
  <si>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</si>
  <si>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</si>
  <si>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</si>
  <si>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</si>
  <si>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</si>
  <si>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</si>
  <si>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</si>
  <si>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</si>
  <si>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</si>
  <si>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</si>
  <si>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</si>
  <si>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</si>
  <si>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</si>
  <si>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</si>
  <si>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</si>
  <si>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</si>
  <si>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</si>
  <si>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</si>
  <si>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</si>
  <si>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</si>
  <si>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</si>
  <si>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</si>
  <si>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</si>
  <si>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</si>
  <si>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</si>
  <si>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</si>
  <si>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</si>
  <si>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</si>
  <si>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</si>
  <si>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</si>
  <si>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</si>
  <si>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</si>
  <si>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</si>
  <si>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</si>
  <si>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</si>
  <si>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</si>
  <si>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</si>
  <si>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</si>
  <si>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</si>
  <si>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</si>
  <si>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</si>
  <si>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</si>
  <si>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</si>
  <si>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</si>
  <si>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</si>
  <si>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</si>
  <si>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</si>
  <si>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</si>
  <si>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</si>
  <si>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</si>
  <si>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</si>
  <si>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</si>
  <si>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</si>
  <si>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</si>
  <si>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</si>
  <si>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</si>
  <si>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</si>
  <si>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</si>
  <si>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</si>
  <si>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</si>
  <si>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</si>
  <si>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</si>
  <si>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</si>
  <si>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</si>
  <si>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</si>
  <si>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</si>
  <si>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</si>
  <si>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</si>
  <si>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</si>
  <si>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</si>
  <si>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</si>
  <si>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</si>
  <si>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</si>
  <si>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</si>
  <si>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</si>
  <si>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</si>
  <si>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</si>
  <si>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</si>
  <si>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</si>
  <si>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</si>
  <si>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</si>
  <si>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</si>
  <si>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</si>
  <si>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</si>
  <si>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</si>
  <si>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</si>
  <si>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</si>
  <si>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</si>
  <si>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</si>
  <si>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</si>
  <si>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</si>
  <si>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</si>
  <si>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</si>
  <si>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</si>
  <si>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</si>
  <si>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</si>
  <si>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</si>
  <si>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</si>
  <si>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</si>
  <si>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</si>
  <si>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</si>
  <si>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</si>
  <si>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</si>
  <si>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</si>
  <si>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</si>
  <si>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</si>
  <si>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</si>
  <si>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</si>
  <si>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</si>
  <si>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</si>
  <si>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</si>
  <si>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</si>
  <si>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</si>
  <si>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</si>
  <si>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</si>
  <si>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</si>
  <si>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</si>
  <si>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</si>
  <si>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</si>
  <si>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</si>
  <si>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</si>
  <si>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</si>
  <si>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</si>
  <si>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</si>
  <si>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</si>
  <si>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</si>
  <si>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</si>
  <si>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</si>
  <si>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</si>
  <si>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</si>
  <si>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</si>
  <si>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</si>
  <si>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</si>
  <si>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</si>
  <si>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</si>
  <si>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</si>
  <si>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</si>
  <si>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</si>
  <si>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</si>
  <si>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</si>
  <si>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</si>
  <si>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</si>
  <si>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</si>
  <si>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</si>
  <si>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</si>
  <si>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</si>
  <si>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</si>
  <si>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</si>
  <si>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</si>
  <si>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</si>
  <si>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</si>
  <si>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</si>
  <si>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</si>
  <si>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</si>
  <si>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</si>
  <si>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</si>
  <si>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</si>
  <si>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</si>
  <si>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</si>
  <si>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</si>
  <si>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</si>
  <si>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</si>
  <si>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</si>
  <si>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</si>
  <si>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</si>
  <si>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</si>
  <si>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</si>
  <si>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</si>
  <si>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</si>
  <si>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</si>
  <si>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</si>
  <si>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</si>
  <si>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</si>
  <si>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</si>
  <si>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</si>
  <si>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</si>
  <si>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</si>
  <si>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</si>
  <si>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</si>
  <si>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</si>
  <si>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</si>
  <si>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</si>
  <si>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</si>
  <si>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</si>
  <si>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</si>
  <si>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</si>
  <si>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</si>
  <si>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</si>
  <si>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</si>
  <si>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</si>
  <si>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</si>
  <si>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</si>
  <si>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</si>
  <si>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</si>
  <si>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</si>
  <si>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</si>
  <si>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</si>
  <si>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</si>
  <si>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</si>
  <si>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</si>
  <si>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</si>
  <si>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</si>
  <si>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</si>
  <si>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</si>
  <si>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</si>
  <si>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</si>
  <si>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</si>
  <si>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</si>
  <si>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</si>
  <si>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</si>
  <si>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</si>
  <si>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</si>
  <si>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</si>
  <si>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</si>
  <si>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</si>
  <si>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</si>
  <si>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</si>
  <si>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</si>
  <si>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</si>
  <si>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</si>
  <si>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</si>
  <si>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</si>
  <si>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</si>
  <si>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</si>
  <si>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</si>
  <si>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</si>
  <si>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</si>
  <si>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</si>
  <si>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</si>
  <si>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</si>
  <si>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</si>
  <si>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</si>
  <si>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</si>
  <si>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</si>
  <si>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</si>
  <si>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</si>
  <si>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</si>
  <si>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</si>
  <si>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</si>
  <si>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</si>
  <si>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</si>
  <si>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</si>
  <si>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</si>
  <si>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</si>
  <si>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</si>
  <si>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</si>
  <si>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</si>
  <si>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</si>
  <si>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</si>
  <si>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</si>
  <si>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</si>
  <si>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</si>
  <si>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</si>
  <si>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</si>
  <si>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</si>
  <si>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</si>
  <si>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</si>
  <si>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</si>
  <si>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</si>
  <si>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</si>
  <si>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</si>
  <si>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</si>
  <si>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</si>
  <si>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</si>
  <si>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</si>
  <si>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</si>
  <si>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</si>
  <si>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</si>
  <si>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</si>
  <si>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</si>
  <si>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</si>
  <si>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</si>
  <si>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</si>
  <si>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</si>
  <si>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</si>
  <si>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</si>
  <si>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</si>
  <si>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</si>
  <si>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</si>
  <si>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</si>
  <si>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</si>
  <si>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</si>
  <si>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</si>
  <si>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</si>
  <si>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</si>
  <si>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</si>
  <si>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</si>
  <si>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</si>
  <si>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</si>
  <si>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</si>
  <si>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</si>
  <si>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</si>
  <si>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</si>
  <si>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</si>
  <si>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</si>
  <si>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</si>
  <si>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</si>
  <si>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</si>
  <si>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</si>
  <si>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</si>
  <si>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</si>
  <si>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</si>
  <si>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</si>
  <si>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</si>
  <si>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</si>
  <si>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</si>
  <si>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</si>
  <si>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</si>
  <si>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</si>
  <si>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</si>
  <si>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</si>
  <si>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</si>
  <si>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</si>
  <si>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</si>
  <si>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</si>
  <si>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</si>
  <si>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</si>
  <si>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</si>
  <si>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</si>
  <si>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</si>
  <si>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</si>
  <si>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</si>
  <si>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</si>
  <si>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</si>
  <si>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</si>
  <si>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</si>
  <si>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</si>
  <si>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</si>
  <si>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</si>
  <si>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</si>
  <si>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</si>
  <si>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</si>
  <si>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</si>
  <si>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</si>
  <si>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</si>
  <si>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</si>
  <si>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</si>
  <si>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</si>
  <si>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</si>
  <si>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</si>
  <si>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</si>
  <si>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</si>
  <si>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</si>
  <si>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</si>
  <si>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</si>
  <si>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</si>
  <si>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</si>
  <si>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</si>
  <si>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</si>
  <si>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</si>
  <si>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</si>
  <si>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</si>
  <si>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</si>
  <si>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</si>
  <si>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</si>
  <si>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</si>
  <si>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</si>
  <si>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</si>
  <si>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</si>
  <si>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</si>
  <si>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</si>
  <si>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</si>
  <si>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</si>
  <si>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</si>
  <si>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</si>
  <si>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</si>
  <si>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</si>
  <si>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</si>
  <si>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</si>
  <si>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</si>
  <si>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</si>
  <si>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</si>
  <si>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</si>
  <si>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</si>
  <si>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</si>
  <si>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</si>
  <si>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</si>
  <si>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</si>
  <si>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</si>
  <si>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</si>
  <si>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</si>
  <si>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</si>
  <si>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</si>
  <si>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</si>
  <si>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</si>
  <si>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</si>
  <si>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</si>
  <si>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</si>
  <si>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</si>
  <si>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</si>
  <si>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</si>
  <si>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</si>
  <si>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</si>
  <si>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</si>
  <si>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</si>
  <si>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</si>
  <si>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</si>
  <si>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</si>
  <si>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</si>
  <si>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</si>
  <si>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</si>
  <si>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</si>
  <si>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</si>
  <si>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</si>
  <si>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</si>
  <si>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</si>
  <si>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</si>
  <si>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</si>
  <si>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</si>
  <si>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</si>
  <si>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</si>
  <si>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</si>
  <si>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</si>
  <si>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</si>
  <si>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</si>
  <si>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</si>
  <si>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</si>
  <si>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</si>
  <si>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</si>
  <si>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</si>
  <si>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</si>
  <si>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</si>
  <si>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</si>
  <si>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</si>
  <si>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</si>
  <si>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</si>
  <si>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</si>
  <si>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</si>
  <si>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</si>
  <si>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</si>
  <si>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</si>
  <si>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</si>
  <si>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</si>
  <si>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</si>
  <si>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</si>
  <si>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</si>
  <si>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</si>
  <si>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</si>
  <si>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</si>
  <si>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</si>
  <si>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</si>
  <si>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</si>
  <si>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</si>
  <si>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</si>
  <si>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</si>
  <si>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</si>
  <si>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</si>
  <si>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</si>
  <si>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</si>
  <si>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</si>
  <si>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</si>
  <si>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</si>
  <si>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</si>
  <si>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</si>
  <si>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</si>
  <si>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</si>
  <si>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</si>
  <si>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</si>
  <si>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</si>
  <si>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</si>
  <si>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</si>
  <si>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</si>
  <si>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</si>
  <si>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</si>
  <si>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</si>
  <si>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</si>
  <si>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</si>
  <si>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</si>
  <si>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</si>
  <si>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</si>
  <si>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</si>
  <si>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</si>
  <si>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</si>
  <si>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</si>
  <si>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</si>
  <si>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</si>
  <si>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</si>
  <si>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</si>
  <si>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</si>
  <si>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</si>
  <si>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</si>
  <si>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</si>
  <si>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</si>
  <si>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</si>
  <si>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</si>
  <si>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</si>
  <si>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</si>
  <si>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</si>
  <si>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</si>
  <si>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</si>
  <si>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</si>
  <si>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</si>
  <si>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</si>
  <si>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</si>
  <si>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</si>
  <si>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</si>
  <si>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</si>
  <si>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</si>
  <si>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</si>
  <si>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</si>
  <si>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</si>
  <si>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</si>
  <si>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</si>
  <si>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</si>
  <si>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</si>
  <si>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</si>
  <si>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</si>
  <si>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</si>
  <si>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</si>
  <si>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</si>
  <si>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</si>
  <si>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</si>
  <si>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</si>
  <si>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</si>
  <si>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</si>
  <si>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</si>
  <si>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</si>
  <si>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</si>
  <si>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</si>
  <si>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</si>
  <si>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</si>
  <si>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</si>
  <si>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</si>
  <si>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</si>
  <si>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</si>
  <si>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</si>
  <si>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</si>
  <si>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</si>
  <si>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</si>
  <si>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</si>
  <si>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</si>
  <si>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</si>
  <si>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</si>
  <si>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</si>
  <si>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</si>
  <si>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</si>
  <si>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</si>
  <si>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</si>
  <si>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</si>
  <si>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</si>
  <si>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</si>
  <si>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</si>
  <si>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</si>
  <si>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</si>
  <si>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</si>
  <si>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</si>
  <si>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</si>
  <si>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</si>
  <si>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</si>
  <si>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</si>
  <si>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</si>
  <si>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</si>
  <si>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</si>
  <si>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</si>
  <si>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</si>
  <si>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</si>
  <si>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</si>
  <si>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</si>
  <si>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</si>
  <si>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</si>
  <si>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</si>
  <si>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</si>
  <si>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</si>
  <si>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</si>
  <si>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</si>
  <si>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</si>
  <si>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</si>
  <si>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</si>
  <si>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</si>
  <si>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</si>
  <si>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</si>
  <si>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</si>
  <si>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</si>
  <si>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</si>
  <si>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</si>
  <si>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</si>
  <si>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</si>
  <si>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</si>
  <si>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</si>
  <si>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</si>
  <si>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</si>
  <si>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</si>
  <si>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</si>
  <si>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</si>
  <si>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</si>
  <si>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</si>
  <si>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</si>
  <si>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</si>
  <si>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</si>
  <si>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</si>
  <si>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</si>
  <si>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</si>
  <si>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</si>
  <si>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</si>
  <si>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</si>
  <si>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</si>
  <si>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</si>
  <si>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</si>
  <si>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</si>
  <si>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</si>
  <si>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</si>
  <si>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</si>
  <si>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</si>
  <si>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</si>
  <si>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</si>
  <si>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</si>
  <si>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</si>
  <si>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</si>
  <si>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</si>
  <si>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</si>
  <si>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</si>
  <si>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</si>
  <si>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</si>
  <si>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</si>
  <si>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</si>
  <si>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</si>
  <si>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</si>
  <si>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</si>
  <si>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</si>
  <si>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</si>
  <si>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</si>
  <si>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</si>
  <si>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</si>
  <si>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</si>
  <si>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</si>
  <si>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</si>
  <si>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</si>
  <si>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</si>
  <si>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</si>
  <si>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</si>
  <si>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</si>
  <si>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</si>
  <si>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</si>
  <si>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</si>
  <si>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</si>
  <si>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</si>
  <si>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</si>
  <si>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</si>
  <si>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</si>
  <si>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</si>
  <si>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</si>
  <si>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</si>
  <si>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</si>
  <si>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</si>
  <si>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</si>
  <si>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</si>
  <si>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</si>
  <si>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</si>
  <si>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</si>
  <si>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</si>
  <si>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</si>
  <si>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</si>
  <si>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</si>
  <si>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</si>
  <si>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</si>
  <si>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</si>
  <si>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</si>
  <si>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</si>
  <si>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</si>
  <si>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</si>
  <si>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</si>
  <si>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</si>
  <si>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</si>
  <si>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</si>
  <si>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</si>
  <si>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</si>
  <si>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</si>
  <si>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</si>
  <si>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</si>
  <si>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</si>
  <si>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</si>
  <si>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</si>
  <si>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</si>
  <si>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</si>
  <si>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</si>
  <si>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</si>
  <si>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</si>
  <si>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</si>
  <si>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</si>
  <si>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</si>
  <si>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</si>
  <si>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</si>
  <si>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</si>
  <si>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</si>
  <si>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</si>
  <si>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</si>
  <si>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</si>
  <si>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</si>
  <si>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</si>
  <si>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</si>
  <si>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</si>
  <si>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</si>
  <si>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</si>
  <si>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</si>
  <si>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</si>
  <si>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</si>
  <si>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</si>
  <si>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</si>
  <si>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</si>
  <si>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</si>
  <si>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</si>
  <si>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</si>
  <si>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</si>
  <si>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</si>
  <si>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</si>
  <si>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</si>
  <si>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</si>
  <si>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</si>
  <si>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</si>
  <si>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</si>
  <si>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</si>
  <si>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</si>
  <si>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</si>
  <si>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</si>
  <si>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</si>
  <si>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</si>
  <si>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</si>
  <si>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</si>
  <si>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</si>
  <si>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</si>
  <si>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</si>
  <si>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</si>
  <si>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</si>
  <si>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</si>
  <si>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</si>
  <si>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</si>
  <si>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</si>
  <si>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</si>
  <si>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</si>
  <si>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</si>
  <si>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</si>
  <si>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</si>
  <si>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</si>
  <si>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</si>
  <si>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</si>
  <si>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</si>
  <si>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</si>
  <si>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</si>
  <si>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</si>
  <si>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</si>
  <si>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</si>
  <si>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</si>
  <si>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</si>
  <si>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</si>
  <si>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</si>
  <si>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</si>
  <si>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</si>
  <si>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</si>
  <si>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</si>
  <si>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</si>
  <si>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</si>
  <si>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</si>
  <si>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</si>
  <si>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</si>
  <si>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</si>
  <si>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</si>
  <si>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</si>
  <si>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</si>
  <si>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</si>
  <si>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</si>
  <si>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</si>
  <si>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</si>
  <si>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</si>
  <si>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</si>
  <si>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</si>
  <si>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</si>
  <si>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</si>
  <si>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</si>
  <si>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</si>
  <si>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</si>
  <si>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</si>
  <si>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</si>
  <si>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</si>
  <si>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</si>
  <si>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</si>
  <si>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</si>
  <si>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</si>
  <si>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</si>
  <si>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</si>
  <si>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</si>
  <si>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</si>
  <si>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</si>
  <si>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</si>
  <si>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</si>
  <si>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</si>
  <si>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</si>
  <si>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</si>
  <si>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</si>
  <si>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</si>
  <si>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</si>
  <si>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</si>
  <si>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</si>
  <si>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</si>
  <si>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</si>
  <si>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</si>
  <si>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</si>
  <si>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</si>
  <si>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</si>
  <si>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</si>
  <si>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</si>
  <si>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</si>
  <si>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</si>
  <si>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</si>
  <si>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</si>
  <si>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</si>
  <si>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</si>
  <si>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</si>
  <si>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</si>
  <si>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</si>
  <si>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</si>
  <si>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</si>
  <si>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</si>
  <si>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</si>
  <si>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</si>
  <si>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</si>
  <si>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</si>
  <si>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</si>
  <si>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</si>
  <si>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</si>
  <si>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</si>
  <si>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</si>
  <si>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</si>
  <si>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</si>
  <si>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</si>
  <si>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</si>
  <si>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</si>
  <si>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</si>
  <si>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</si>
  <si>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</si>
  <si>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</si>
  <si>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</si>
  <si>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</si>
  <si>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</si>
  <si>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</si>
  <si>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</si>
  <si>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</si>
  <si>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</si>
  <si>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</si>
  <si>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</si>
  <si>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</si>
  <si>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</si>
  <si>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</si>
  <si>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</si>
  <si>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</si>
  <si>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</si>
  <si>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</si>
  <si>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</si>
  <si>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</si>
  <si>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</si>
  <si>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</si>
  <si>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</si>
  <si>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</si>
  <si>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</si>
  <si>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</si>
  <si>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</si>
  <si>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</si>
  <si>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</si>
  <si>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</si>
  <si>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</si>
  <si>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</si>
  <si>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</si>
  <si>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</si>
  <si>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</si>
  <si>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</si>
  <si>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</si>
  <si>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</si>
  <si>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</si>
  <si>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</si>
  <si>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</si>
  <si>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</si>
  <si>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</si>
  <si>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</si>
  <si>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</si>
  <si>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</si>
  <si>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</si>
  <si>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</si>
  <si>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</si>
  <si>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</si>
  <si>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</si>
  <si>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</si>
  <si>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</si>
  <si>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</si>
  <si>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</si>
  <si>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</si>
  <si>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</si>
  <si>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</si>
  <si>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</si>
  <si>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</si>
  <si>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</si>
  <si>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</si>
  <si>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</si>
  <si>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</si>
  <si>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</si>
  <si>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</si>
  <si>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</si>
  <si>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</si>
  <si>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</si>
  <si>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</si>
  <si>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</si>
  <si>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</si>
  <si>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</si>
  <si>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</si>
  <si>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</si>
  <si>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</si>
  <si>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</si>
  <si>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</si>
  <si>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</si>
  <si>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</si>
  <si>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</si>
  <si>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</si>
  <si>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</si>
  <si>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</si>
  <si>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</si>
  <si>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</si>
  <si>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</si>
  <si>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</si>
  <si>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</si>
  <si>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</si>
  <si>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</si>
  <si>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</si>
  <si>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</si>
  <si>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</si>
  <si>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</si>
  <si>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</si>
  <si>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</si>
  <si>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</si>
  <si>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</si>
  <si>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</si>
  <si>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</si>
  <si>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</si>
  <si>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</si>
  <si>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</si>
  <si>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</si>
  <si>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</si>
  <si>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</si>
  <si>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</si>
  <si>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</si>
  <si>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</si>
  <si>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</si>
  <si>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</si>
  <si>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</si>
  <si>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</si>
  <si>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</si>
  <si>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</si>
  <si>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</si>
  <si>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</si>
  <si>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</si>
  <si>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</si>
  <si>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</si>
  <si>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</si>
  <si>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</si>
  <si>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</si>
  <si>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</si>
  <si>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</si>
  <si>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</si>
  <si>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</si>
  <si>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</si>
  <si>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</si>
  <si>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</si>
  <si>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</si>
  <si>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</si>
  <si>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</si>
  <si>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</si>
  <si>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</si>
  <si>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</si>
  <si>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</si>
  <si>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</si>
  <si>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</si>
  <si>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</si>
  <si>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</si>
  <si>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</si>
  <si>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</si>
  <si>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</si>
  <si>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</si>
  <si>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</si>
  <si>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</si>
  <si>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</si>
  <si>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</si>
  <si>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</si>
  <si>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</si>
  <si>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</si>
  <si>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</si>
  <si>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</si>
  <si>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</si>
  <si>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</si>
  <si>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</si>
  <si>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</si>
  <si>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</si>
  <si>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</si>
  <si>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</si>
  <si>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</si>
  <si>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</si>
  <si>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</si>
  <si>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</si>
  <si>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</si>
  <si>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</si>
  <si>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</si>
  <si>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</si>
  <si>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</si>
  <si>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</si>
  <si>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</si>
  <si>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</si>
  <si>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</si>
  <si>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</si>
  <si>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</si>
  <si>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</si>
  <si>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</si>
  <si>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</si>
  <si>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</si>
  <si>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</si>
  <si>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</si>
  <si>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</si>
  <si>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</si>
  <si>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</si>
  <si>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</si>
  <si>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</si>
  <si>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</si>
  <si>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</si>
  <si>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</si>
  <si>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</si>
  <si>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</si>
  <si>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</si>
  <si>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</si>
  <si>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</si>
  <si>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</si>
  <si>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</si>
  <si>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</si>
  <si>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</si>
  <si>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</si>
  <si>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</si>
  <si>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</si>
  <si>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</si>
  <si>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</si>
  <si>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</si>
  <si>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</si>
  <si>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</si>
  <si>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</si>
  <si>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</si>
  <si>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</si>
  <si>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</si>
  <si>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</si>
  <si>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</si>
  <si>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</si>
  <si>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</si>
  <si>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</si>
  <si>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</si>
  <si>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</si>
  <si>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</si>
  <si>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</si>
  <si>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</si>
  <si>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</si>
  <si>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</si>
  <si>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</si>
  <si>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</si>
  <si>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</si>
  <si>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</si>
  <si>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</si>
  <si>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</si>
  <si>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</si>
  <si>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</si>
  <si>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</si>
  <si>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</si>
  <si>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</si>
  <si>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</si>
  <si>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</si>
  <si>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</si>
  <si>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</si>
  <si>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</si>
  <si>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</si>
  <si>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</si>
  <si>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</si>
  <si>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</si>
  <si>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</si>
  <si>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</si>
  <si>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</si>
  <si>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</si>
  <si>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</si>
  <si>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</si>
  <si>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</si>
  <si>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</si>
  <si>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</si>
  <si>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</si>
  <si>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</si>
  <si>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</si>
  <si>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</si>
  <si>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</si>
  <si>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</si>
  <si>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</si>
  <si>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</si>
  <si>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</si>
  <si>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</si>
  <si>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</si>
  <si>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</si>
  <si>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</si>
  <si>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</si>
  <si>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</si>
  <si>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</si>
  <si>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</si>
  <si>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</si>
  <si>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</si>
  <si>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</si>
  <si>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</si>
  <si>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</si>
  <si>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</si>
  <si>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</si>
  <si>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</si>
  <si>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</si>
  <si>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</si>
  <si>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</si>
  <si>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</si>
  <si>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</si>
  <si>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</si>
  <si>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</si>
  <si>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</si>
  <si>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</si>
  <si>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</si>
  <si>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</si>
  <si>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</si>
  <si>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</si>
  <si>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</si>
  <si>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</si>
  <si>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</si>
  <si>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</si>
  <si>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</si>
  <si>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</si>
  <si>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</si>
  <si>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</si>
  <si>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</si>
  <si>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</si>
  <si>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</si>
  <si>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</si>
  <si>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</si>
  <si>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</si>
  <si>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</si>
  <si>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</si>
  <si>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</si>
  <si>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</si>
  <si>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</si>
  <si>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</si>
  <si>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</si>
  <si>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</si>
  <si>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</si>
  <si>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</si>
  <si>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</si>
  <si>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</si>
  <si>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</si>
  <si>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</si>
  <si>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</si>
  <si>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</si>
  <si>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</si>
  <si>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</si>
  <si>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</si>
  <si>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</si>
  <si>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</si>
  <si>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</si>
  <si>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</si>
  <si>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</si>
  <si>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</si>
  <si>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</si>
  <si>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</si>
  <si>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</si>
  <si>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</si>
  <si>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</si>
  <si>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</si>
  <si>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</si>
  <si>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</si>
  <si>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</si>
  <si>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</si>
  <si>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</si>
  <si>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</si>
  <si>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</si>
  <si>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</si>
  <si>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</si>
  <si>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</si>
  <si>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</si>
  <si>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</si>
  <si>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</si>
  <si>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</si>
  <si>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</si>
  <si>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</si>
  <si>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</si>
  <si>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</si>
  <si>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</si>
  <si>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</si>
  <si>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</si>
  <si>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</si>
  <si>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</si>
  <si>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</si>
  <si>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</si>
  <si>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</si>
  <si>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</si>
  <si>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</si>
  <si>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</si>
  <si>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</si>
  <si>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</si>
  <si>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</si>
  <si>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</si>
  <si>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</si>
  <si>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</si>
  <si>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</si>
  <si>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</si>
  <si>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</si>
  <si>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</si>
  <si>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</si>
  <si>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</si>
  <si>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</si>
  <si>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</si>
  <si>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</si>
  <si>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</si>
  <si>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</si>
  <si>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</si>
  <si>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</si>
  <si>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</si>
  <si>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</si>
  <si>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</si>
  <si>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</si>
  <si>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</si>
  <si>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</si>
  <si>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</si>
  <si>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</si>
  <si>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</si>
  <si>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</si>
  <si>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</si>
  <si>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</si>
  <si>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</si>
  <si>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</si>
  <si>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</si>
  <si>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</si>
  <si>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</si>
  <si>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</si>
  <si>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</si>
  <si>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</si>
  <si>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</si>
  <si>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</si>
  <si>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</si>
  <si>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</si>
  <si>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</si>
  <si>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</si>
  <si>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</si>
  <si>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</si>
  <si>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</si>
  <si>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</si>
  <si>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</si>
  <si>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</si>
  <si>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</si>
  <si>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</si>
  <si>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</si>
  <si>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</si>
  <si>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</si>
  <si>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</si>
  <si>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</si>
  <si>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</si>
  <si>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</si>
  <si>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</si>
  <si>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</si>
  <si>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</si>
  <si>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</si>
  <si>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</si>
  <si>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</si>
  <si>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</si>
  <si>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</si>
  <si>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</si>
  <si>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</si>
  <si>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</si>
  <si>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</si>
  <si>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</si>
  <si>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</si>
  <si>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</si>
  <si>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</si>
  <si>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</si>
  <si>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</si>
  <si>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</si>
  <si>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</si>
  <si>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</si>
  <si>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</si>
  <si>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</si>
  <si>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</si>
  <si>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</si>
  <si>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</si>
  <si>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</si>
  <si>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</si>
  <si>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</si>
  <si>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</si>
  <si>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</si>
  <si>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</si>
  <si>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</si>
  <si>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</si>
  <si>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</si>
  <si>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</si>
  <si>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</si>
  <si>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</si>
  <si>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</si>
  <si>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</si>
  <si>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</si>
  <si>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</si>
  <si>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</si>
  <si>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</si>
  <si>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</si>
  <si>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</si>
  <si>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</si>
  <si>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</si>
  <si>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</si>
  <si>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</si>
  <si>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</si>
  <si>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</si>
  <si>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</si>
  <si>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</si>
  <si>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</si>
  <si>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</si>
  <si>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</si>
  <si>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</si>
  <si>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</si>
  <si>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</si>
  <si>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</si>
  <si>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</si>
  <si>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</si>
  <si>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</si>
  <si>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</si>
  <si>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</si>
  <si>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</si>
  <si>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</si>
  <si>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</si>
  <si>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</si>
  <si>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</si>
  <si>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</si>
  <si>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</si>
  <si>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</si>
  <si>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</si>
  <si>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</si>
  <si>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</si>
  <si>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</si>
  <si>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</si>
  <si>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</si>
  <si>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</si>
  <si>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</si>
  <si>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</si>
  <si>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</si>
  <si>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</si>
  <si>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</si>
  <si>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</si>
  <si>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</si>
  <si>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</si>
  <si>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</si>
  <si>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</si>
  <si>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</si>
  <si>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</si>
  <si>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</si>
  <si>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</si>
  <si>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</si>
  <si>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</si>
  <si>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</si>
  <si>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</si>
  <si>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</si>
  <si>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</si>
  <si>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</si>
  <si>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</si>
  <si>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</si>
  <si>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</si>
  <si>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</si>
  <si>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</si>
  <si>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</si>
  <si>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</si>
  <si>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</si>
  <si>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</si>
  <si>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</si>
  <si>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</si>
  <si>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</si>
  <si>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</si>
  <si>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</si>
  <si>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</si>
  <si>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</si>
  <si>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</si>
  <si>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</si>
  <si>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</si>
  <si>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</si>
  <si>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</si>
  <si>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</si>
  <si>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</si>
  <si>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</si>
  <si>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</si>
  <si>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</si>
  <si>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</si>
  <si>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</si>
  <si>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</si>
  <si>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</si>
  <si>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</si>
  <si>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</si>
  <si>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</si>
  <si>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</si>
  <si>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</si>
  <si>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</si>
  <si>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</si>
  <si>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</si>
  <si>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</si>
  <si>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</si>
  <si>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</si>
  <si>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</si>
  <si>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</si>
  <si>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</si>
  <si>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</si>
  <si>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</si>
  <si>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</si>
  <si>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</si>
  <si>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</si>
  <si>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</si>
  <si>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</si>
  <si>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</si>
  <si>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</si>
  <si>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</si>
  <si>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</si>
  <si>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</si>
  <si>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</si>
  <si>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</si>
  <si>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</si>
  <si>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</si>
  <si>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</si>
  <si>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</si>
  <si>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</si>
  <si>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</si>
  <si>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</si>
  <si>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</si>
  <si>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</si>
  <si>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</si>
  <si>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</si>
  <si>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</si>
  <si>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</si>
  <si>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</si>
  <si>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</si>
  <si>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</si>
  <si>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</si>
  <si>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</si>
  <si>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</si>
  <si>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</si>
  <si>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</si>
  <si>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</si>
  <si>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</si>
  <si>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</si>
  <si>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</si>
  <si>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</si>
  <si>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</si>
  <si>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</si>
  <si>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</si>
  <si>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</si>
  <si>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</si>
  <si>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</si>
  <si>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</si>
  <si>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</si>
  <si>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</si>
  <si>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</si>
  <si>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</si>
  <si>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</si>
  <si>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</si>
  <si>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</si>
  <si>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</si>
  <si>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</si>
  <si>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</si>
  <si>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</si>
  <si>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</si>
  <si>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</si>
  <si>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</si>
  <si>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</si>
  <si>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</si>
  <si>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</si>
  <si>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</si>
  <si>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</si>
  <si>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</si>
  <si>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</si>
  <si>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</si>
  <si>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</si>
  <si>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</si>
  <si>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</si>
  <si>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</si>
  <si>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</si>
  <si>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</si>
  <si>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</si>
  <si>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</si>
  <si>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</si>
  <si>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</si>
  <si>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</si>
  <si>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</si>
  <si>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</si>
  <si>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</si>
  <si>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</si>
  <si>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</si>
  <si>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</si>
  <si>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</si>
  <si>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</si>
  <si>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</si>
  <si>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</si>
  <si>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</si>
  <si>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</si>
  <si>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</si>
  <si>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</si>
  <si>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</si>
  <si>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</si>
  <si>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</si>
  <si>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</si>
  <si>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</si>
  <si>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</si>
  <si>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</si>
  <si>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</si>
  <si>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</si>
  <si>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</si>
  <si>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</si>
  <si>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</si>
  <si>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</si>
  <si>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</si>
  <si>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</si>
  <si>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</si>
  <si>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</si>
  <si>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</si>
  <si>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</si>
  <si>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</si>
  <si>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</si>
  <si>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</si>
  <si>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</si>
  <si>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</si>
  <si>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</si>
  <si>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</si>
  <si>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</si>
  <si>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</si>
  <si>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</si>
  <si>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</si>
  <si>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</si>
  <si>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</si>
  <si>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</si>
  <si>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</si>
  <si>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</si>
  <si>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</si>
  <si>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</si>
  <si>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</si>
  <si>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</si>
  <si>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</si>
  <si>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</si>
  <si>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</si>
  <si>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</si>
  <si>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</si>
  <si>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</si>
  <si>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</si>
  <si>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</si>
  <si>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</si>
  <si>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</si>
  <si>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</si>
  <si>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</si>
  <si>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</si>
  <si>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</si>
  <si>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</si>
  <si>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</si>
  <si>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</si>
  <si>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</si>
  <si>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</si>
  <si>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</si>
  <si>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</si>
  <si>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</si>
  <si>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</si>
  <si>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</si>
  <si>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</si>
  <si>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</si>
  <si>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</si>
  <si>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</si>
  <si>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</si>
  <si>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</si>
  <si>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</si>
  <si>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</si>
  <si>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</si>
  <si>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</si>
  <si>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</si>
  <si>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</si>
  <si>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</si>
  <si>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</si>
  <si>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</si>
  <si>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</si>
  <si>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</si>
  <si>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</si>
  <si>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</si>
  <si>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</si>
  <si>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</si>
  <si>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</si>
  <si>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</si>
  <si>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</si>
  <si>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</si>
  <si>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</si>
  <si>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</si>
  <si>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</si>
  <si>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</si>
  <si>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</si>
  <si>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</si>
  <si>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</si>
  <si>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</si>
  <si>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</si>
  <si>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</si>
  <si>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</si>
  <si>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</si>
  <si>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</si>
  <si>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</si>
  <si>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</si>
  <si>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</si>
  <si>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</si>
  <si>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</si>
  <si>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</si>
  <si>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</si>
  <si>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</si>
  <si>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</si>
  <si>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</si>
  <si>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</si>
  <si>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</si>
  <si>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</si>
  <si>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</si>
  <si>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</si>
  <si>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</si>
  <si>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</si>
  <si>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</si>
  <si>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</si>
  <si>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</si>
  <si>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</si>
  <si>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</si>
  <si>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</si>
  <si>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</si>
  <si>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</si>
  <si>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</si>
  <si>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</si>
  <si>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</si>
  <si>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</si>
  <si>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</si>
  <si>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</si>
  <si>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</si>
  <si>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</si>
  <si>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</si>
  <si>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</si>
  <si>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</si>
  <si>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</si>
  <si>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</si>
  <si>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</si>
  <si>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</si>
  <si>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</si>
  <si>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</si>
  <si>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</si>
  <si>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</si>
  <si>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</si>
  <si>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</si>
  <si>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</si>
  <si>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</si>
  <si>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</si>
  <si>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</si>
  <si>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</si>
  <si>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</si>
  <si>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</si>
  <si>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</si>
  <si>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</si>
  <si>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</si>
  <si>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</si>
  <si>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</si>
  <si>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</si>
  <si>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</si>
  <si>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</si>
  <si>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</si>
  <si>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</si>
  <si>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</si>
  <si>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</si>
  <si>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</si>
  <si>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</si>
  <si>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</si>
  <si>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</si>
  <si>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</si>
  <si>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</si>
  <si>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</si>
  <si>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</si>
  <si>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</si>
  <si>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</si>
  <si>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</si>
  <si>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</si>
  <si>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</si>
  <si>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</si>
  <si>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</si>
  <si>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</si>
  <si>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</si>
  <si>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</si>
  <si>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</si>
  <si>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</si>
  <si>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</si>
  <si>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</si>
  <si>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</si>
  <si>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</si>
  <si>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</si>
  <si>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</si>
  <si>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</si>
  <si>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</si>
  <si>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</si>
  <si>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</si>
  <si>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</si>
  <si>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</si>
  <si>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</si>
  <si>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</si>
  <si>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</si>
  <si>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</si>
  <si>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</si>
  <si>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</si>
  <si>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</si>
  <si>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</si>
  <si>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</si>
  <si>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</si>
  <si>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</si>
  <si>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</si>
  <si>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</si>
  <si>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</si>
  <si>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</si>
  <si>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</si>
  <si>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</si>
  <si>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</si>
  <si>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</si>
  <si>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</si>
  <si>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</si>
  <si>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</si>
  <si>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</si>
  <si>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</si>
  <si>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</si>
  <si>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</si>
  <si>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</si>
  <si>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</si>
  <si>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</si>
  <si>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</si>
  <si>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</si>
  <si>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</si>
  <si>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</si>
  <si>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</si>
  <si>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</si>
  <si>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</si>
  <si>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</si>
  <si>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</si>
  <si>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</si>
  <si>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</si>
  <si>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</si>
  <si>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</si>
  <si>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</si>
  <si>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</si>
  <si>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</si>
  <si>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</si>
  <si>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</si>
  <si>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</si>
  <si>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</si>
  <si>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</si>
  <si>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</si>
  <si>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</si>
  <si>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</si>
  <si>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</si>
  <si>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</si>
  <si>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</si>
  <si>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</si>
  <si>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</si>
  <si>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</si>
  <si>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</si>
  <si>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</si>
  <si>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</si>
  <si>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</si>
  <si>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</si>
  <si>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</si>
  <si>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</si>
  <si>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</si>
  <si>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</si>
  <si>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</si>
  <si>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</si>
  <si>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</si>
  <si>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</si>
  <si>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</si>
  <si>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</si>
  <si>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</si>
  <si>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</si>
  <si>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</si>
  <si>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</si>
  <si>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</si>
  <si>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</si>
  <si>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</si>
  <si>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</si>
  <si>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</si>
  <si>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</si>
  <si>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</si>
  <si>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</si>
  <si>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</si>
  <si>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</si>
  <si>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</si>
  <si>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</si>
  <si>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</si>
  <si>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</si>
  <si>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</si>
  <si>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</si>
  <si>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</si>
  <si>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</si>
  <si>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</si>
  <si>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</si>
  <si>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</si>
  <si>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</si>
  <si>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</si>
  <si>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</si>
  <si>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</si>
  <si>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</si>
  <si>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</si>
  <si>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</si>
  <si>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</si>
  <si>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</si>
  <si>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</si>
  <si>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</si>
  <si>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</si>
  <si>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</si>
  <si>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</si>
  <si>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</si>
  <si>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</si>
  <si>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</si>
  <si>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</si>
  <si>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</si>
  <si>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</si>
  <si>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</si>
  <si>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</si>
  <si>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</si>
  <si>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</si>
  <si>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</si>
  <si>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</si>
  <si>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</si>
  <si>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</si>
  <si>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</si>
  <si>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</si>
  <si>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</si>
  <si>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</si>
  <si>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</si>
  <si>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</si>
  <si>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</si>
  <si>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</si>
  <si>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</si>
  <si>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</si>
  <si>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</si>
  <si>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</si>
  <si>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</si>
  <si>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</si>
  <si>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</si>
  <si>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</si>
  <si>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</si>
  <si>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</si>
  <si>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</si>
  <si>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</si>
  <si>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</si>
  <si>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</si>
  <si>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</si>
  <si>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</si>
  <si>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</si>
  <si>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</si>
  <si>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</si>
  <si>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</si>
  <si>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</si>
  <si>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</si>
  <si>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</si>
  <si>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</si>
  <si>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</si>
  <si>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</si>
  <si>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</si>
  <si>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</si>
  <si>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</si>
  <si>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</si>
  <si>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</si>
  <si>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</si>
  <si>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</si>
  <si>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</si>
  <si>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</si>
  <si>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</si>
  <si>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</si>
  <si>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</si>
  <si>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</si>
  <si>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</si>
  <si>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</si>
  <si>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</si>
  <si>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</si>
  <si>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</si>
  <si>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</si>
  <si>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</si>
  <si>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</si>
  <si>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</si>
  <si>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</si>
  <si>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</si>
  <si>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</si>
  <si>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</si>
  <si>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</si>
  <si>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</si>
  <si>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</si>
  <si>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</si>
  <si>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</si>
  <si>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</si>
  <si>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</si>
  <si>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</si>
  <si>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</si>
  <si>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</si>
  <si>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</si>
  <si>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</si>
  <si>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</si>
  <si>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</si>
  <si>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</si>
  <si>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</si>
  <si>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</si>
  <si>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</si>
  <si>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</si>
  <si>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</si>
  <si>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</si>
  <si>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</si>
  <si>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</si>
  <si>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</si>
  <si>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</si>
  <si>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</si>
  <si>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</si>
  <si>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</si>
  <si>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</si>
  <si>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</si>
  <si>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</si>
  <si>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</si>
  <si>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</si>
  <si>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</si>
  <si>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</si>
  <si>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</si>
  <si>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</si>
  <si>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</si>
  <si>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</si>
  <si>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</si>
  <si>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</si>
  <si>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</si>
  <si>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</si>
  <si>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</si>
  <si>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</si>
  <si>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</si>
  <si>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</si>
  <si>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</si>
  <si>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</si>
  <si>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</si>
  <si>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</si>
  <si>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</si>
  <si>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</si>
  <si>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</si>
  <si>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</si>
  <si>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</si>
  <si>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</si>
  <si>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</si>
  <si>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</si>
  <si>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</si>
  <si>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</si>
  <si>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</si>
  <si>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</si>
  <si>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</si>
  <si>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</si>
  <si>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</si>
  <si>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</si>
  <si>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</si>
  <si>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</si>
  <si>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</si>
  <si>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</si>
  <si>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</si>
  <si>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</si>
  <si>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</si>
  <si>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</si>
  <si>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</si>
  <si>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</si>
  <si>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</si>
  <si>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</si>
  <si>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</si>
  <si>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</si>
  <si>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</si>
  <si>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</si>
  <si>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</si>
  <si>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</si>
  <si>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</si>
  <si>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</si>
  <si>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</si>
  <si>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</si>
  <si>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</si>
  <si>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</si>
  <si>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</si>
  <si>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</si>
  <si>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</si>
  <si>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</si>
  <si>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</si>
  <si>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</si>
  <si>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</si>
  <si>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</si>
  <si>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</si>
  <si>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</si>
  <si>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</si>
  <si>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</si>
  <si>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</si>
  <si>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</si>
  <si>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</si>
  <si>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</si>
  <si>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</si>
  <si>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</si>
  <si>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</si>
  <si>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</si>
  <si>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</si>
  <si>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</si>
  <si>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</si>
  <si>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</si>
  <si>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</si>
  <si>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</si>
  <si>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</si>
  <si>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</si>
  <si>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</si>
  <si>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</si>
  <si>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</si>
  <si>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</si>
  <si>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</si>
  <si>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</si>
  <si>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</si>
  <si>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</si>
  <si>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</si>
  <si>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</si>
  <si>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</si>
  <si>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</si>
  <si>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</si>
  <si>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</si>
  <si>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</si>
  <si>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</si>
  <si>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</si>
  <si>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</si>
  <si>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</si>
  <si>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</si>
  <si>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</si>
  <si>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</si>
  <si>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</si>
  <si>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</si>
  <si>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</si>
  <si>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</si>
  <si>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</si>
  <si>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</si>
  <si>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</si>
  <si>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</si>
  <si>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</si>
  <si>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</si>
  <si>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</si>
  <si>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</si>
  <si>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</si>
  <si>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</si>
  <si>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</si>
  <si>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</si>
  <si>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</si>
  <si>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</si>
  <si>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</si>
  <si>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</si>
  <si>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</si>
  <si>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</si>
  <si>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</si>
  <si>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</si>
  <si>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</si>
  <si>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</si>
  <si>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</si>
  <si>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</si>
  <si>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</si>
  <si>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</si>
  <si>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</si>
  <si>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</si>
  <si>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</si>
  <si>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</si>
  <si>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</si>
  <si>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</si>
  <si>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</si>
  <si>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</si>
  <si>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</si>
  <si>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</si>
  <si>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</si>
  <si>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</si>
  <si>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</si>
  <si>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</si>
  <si>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</si>
  <si>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</si>
  <si>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</si>
  <si>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</si>
  <si>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</si>
  <si>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</si>
  <si>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</si>
  <si>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</si>
  <si>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</si>
  <si>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</si>
  <si>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</si>
  <si>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</si>
  <si>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</si>
  <si>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</si>
  <si>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</si>
  <si>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</si>
  <si>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</si>
  <si>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</si>
  <si>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</si>
  <si>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</si>
  <si>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</si>
  <si>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</si>
  <si>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</si>
  <si>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</si>
  <si>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</si>
  <si>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</si>
  <si>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</si>
  <si>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</si>
  <si>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</si>
  <si>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</si>
  <si>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</si>
  <si>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</si>
  <si>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</si>
  <si>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</si>
  <si>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</si>
  <si>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</si>
  <si>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</si>
  <si>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</si>
  <si>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</si>
  <si>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</si>
  <si>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</si>
  <si>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</si>
  <si>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</si>
  <si>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</si>
  <si>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</si>
  <si>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</si>
  <si>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</si>
  <si>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</si>
  <si>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</si>
  <si>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</si>
  <si>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</si>
  <si>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</si>
  <si>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</si>
  <si>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</si>
  <si>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</si>
  <si>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</si>
  <si>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</si>
  <si>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</si>
  <si>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</si>
  <si>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</si>
  <si>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</si>
  <si>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</si>
  <si>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</si>
  <si>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</si>
  <si>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</si>
  <si>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</si>
  <si>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</si>
  <si>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</si>
  <si>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</si>
  <si>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</si>
  <si>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</si>
  <si>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</si>
  <si>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</si>
  <si>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</si>
  <si>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</si>
  <si>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</si>
  <si>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</si>
  <si>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</si>
  <si>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</si>
  <si>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</si>
  <si>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</si>
  <si>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</si>
  <si>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</si>
  <si>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</si>
  <si>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</si>
  <si>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</si>
  <si>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</si>
  <si>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</si>
  <si>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</si>
  <si>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</si>
  <si>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</si>
  <si>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</si>
  <si>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</si>
  <si>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</si>
  <si>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</si>
  <si>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</si>
  <si>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</si>
  <si>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</si>
  <si>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</si>
  <si>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</si>
  <si>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</si>
  <si>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</si>
  <si>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</si>
  <si>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</si>
  <si>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</si>
  <si>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</si>
  <si>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</si>
  <si>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</si>
  <si>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</si>
  <si>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</si>
  <si>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</si>
  <si>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</si>
  <si>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</si>
  <si>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</si>
  <si>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</si>
  <si>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</si>
  <si>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</si>
  <si>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</si>
  <si>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</si>
  <si>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</si>
  <si>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</si>
  <si>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</si>
  <si>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</si>
  <si>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</si>
  <si>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</si>
  <si>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</si>
  <si>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</si>
  <si>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</si>
  <si>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</si>
  <si>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</si>
  <si>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</si>
  <si>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</si>
  <si>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</si>
  <si>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</si>
  <si>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</si>
  <si>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</si>
  <si>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</si>
  <si>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</si>
  <si>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</si>
  <si>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</si>
  <si>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</si>
  <si>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</si>
  <si>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</si>
  <si>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</si>
  <si>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</si>
  <si>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</si>
  <si>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</si>
  <si>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</si>
  <si>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</si>
  <si>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</si>
  <si>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</si>
  <si>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</si>
  <si>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</si>
  <si>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</si>
  <si>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</si>
  <si>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</si>
  <si>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</si>
  <si>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</si>
  <si>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</si>
  <si>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</si>
  <si>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</si>
  <si>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</si>
  <si>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</si>
  <si>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</si>
  <si>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</si>
  <si>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</si>
  <si>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</si>
  <si>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</si>
  <si>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</si>
  <si>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</si>
  <si>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</si>
  <si>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</si>
  <si>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</si>
  <si>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</si>
  <si>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</si>
  <si>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</si>
  <si>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</si>
  <si>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</si>
  <si>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</si>
  <si>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</si>
  <si>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</si>
  <si>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</si>
  <si>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</si>
  <si>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</si>
  <si>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</si>
  <si>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</si>
  <si>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</si>
  <si>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</si>
  <si>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</si>
  <si>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</si>
  <si>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</si>
  <si>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</si>
  <si>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</si>
  <si>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</si>
  <si>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</si>
  <si>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</si>
  <si>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</si>
  <si>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</si>
  <si>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</si>
  <si>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</si>
  <si>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</si>
  <si>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</si>
  <si>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</si>
  <si>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</si>
  <si>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</si>
  <si>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</si>
  <si>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</si>
  <si>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</si>
  <si>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</si>
  <si>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</si>
  <si>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</si>
  <si>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</si>
  <si>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</si>
  <si>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</si>
  <si>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</si>
  <si>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</si>
  <si>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</si>
  <si>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</si>
  <si>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</si>
  <si>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</si>
  <si>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</si>
  <si>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</si>
  <si>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</si>
  <si>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</si>
  <si>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</si>
  <si>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</si>
  <si>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</si>
  <si>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</si>
  <si>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</si>
  <si>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</si>
  <si>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</si>
  <si>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</si>
  <si>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</si>
  <si>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</si>
  <si>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</si>
  <si>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</si>
  <si>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</si>
  <si>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</si>
  <si>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</si>
  <si>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</si>
  <si>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</si>
  <si>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</si>
  <si>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</si>
  <si>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</si>
  <si>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</si>
  <si>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</si>
  <si>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</si>
  <si>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</si>
  <si>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</si>
  <si>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</si>
  <si>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</si>
  <si>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</si>
  <si>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</si>
  <si>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</si>
  <si>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</si>
  <si>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</si>
  <si>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</si>
  <si>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</si>
  <si>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</si>
  <si>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</si>
  <si>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</si>
  <si>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</si>
  <si>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</si>
  <si>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</si>
  <si>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</si>
  <si>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</si>
  <si>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</si>
  <si>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</si>
  <si>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</si>
  <si>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</si>
  <si>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</si>
  <si>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</si>
  <si>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</si>
  <si>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</si>
  <si>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</si>
  <si>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</si>
  <si>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</si>
  <si>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</si>
  <si>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</si>
  <si>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</si>
  <si>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</si>
  <si>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</si>
  <si>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</si>
  <si>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</si>
  <si>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</si>
  <si>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</si>
  <si>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</si>
  <si>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</si>
  <si>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</si>
  <si>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</si>
  <si>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</si>
  <si>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</si>
  <si>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</si>
  <si>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</si>
  <si>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</si>
  <si>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</si>
  <si>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</si>
  <si>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</si>
  <si>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</si>
  <si>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</si>
  <si>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</si>
  <si>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</si>
  <si>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</si>
  <si>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</si>
  <si>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</si>
  <si>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</si>
  <si>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</si>
  <si>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</si>
  <si>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</si>
  <si>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</si>
  <si>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</si>
  <si>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</si>
  <si>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</si>
  <si>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</si>
  <si>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</si>
  <si>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</si>
  <si>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</si>
  <si>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</si>
  <si>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</si>
  <si>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</si>
  <si>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</si>
  <si>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</si>
  <si>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</si>
  <si>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</si>
  <si>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</si>
  <si>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</si>
  <si>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</si>
  <si>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</si>
  <si>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</si>
  <si>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</si>
  <si>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</si>
  <si>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</si>
  <si>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</si>
  <si>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</si>
  <si>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</si>
  <si>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</si>
  <si>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</si>
  <si>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</si>
  <si>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</si>
  <si>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</si>
  <si>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</si>
  <si>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</si>
  <si>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</si>
  <si>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</si>
  <si>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</si>
  <si>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</si>
  <si>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</si>
  <si>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</si>
  <si>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</si>
  <si>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</si>
  <si>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</si>
  <si>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</si>
  <si>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</si>
  <si>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</si>
  <si>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</si>
  <si>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</si>
  <si>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</si>
  <si>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</si>
  <si>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</si>
  <si>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</si>
  <si>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</si>
  <si>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</si>
  <si>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</si>
  <si>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</si>
  <si>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</si>
  <si>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</si>
  <si>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</si>
  <si>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</si>
  <si>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</si>
  <si>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</si>
  <si>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</si>
  <si>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</si>
  <si>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</si>
  <si>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</si>
  <si>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</si>
  <si>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</si>
  <si>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</si>
  <si>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</si>
  <si>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</si>
  <si>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</si>
  <si>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</si>
  <si>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</si>
  <si>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</si>
  <si>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</si>
  <si>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</si>
  <si>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</si>
  <si>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</si>
  <si>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</si>
  <si>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</si>
  <si>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</si>
  <si>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</si>
  <si>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</si>
  <si>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</si>
  <si>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</si>
  <si>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</si>
  <si>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</si>
  <si>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</si>
  <si>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</si>
  <si>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</si>
  <si>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</si>
  <si>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</si>
  <si>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</si>
  <si>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</si>
  <si>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</si>
  <si>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</si>
  <si>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</si>
  <si>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</si>
  <si>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</si>
  <si>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</si>
  <si>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</si>
  <si>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</si>
  <si>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</si>
  <si>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</si>
  <si>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</si>
  <si>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</si>
  <si>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</si>
  <si>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</si>
  <si>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</si>
  <si>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</si>
  <si>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</si>
  <si>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</si>
  <si>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</si>
  <si>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</si>
  <si>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</si>
  <si>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</si>
  <si>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</si>
  <si>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</si>
  <si>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</si>
  <si>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</si>
  <si>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</si>
  <si>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</si>
  <si>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</si>
  <si>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</si>
  <si>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</si>
  <si>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</si>
  <si>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</si>
  <si>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</si>
  <si>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</si>
  <si>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</si>
  <si>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</si>
  <si>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</si>
  <si>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</si>
  <si>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</si>
  <si>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</si>
  <si>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</si>
  <si>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</si>
  <si>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</si>
  <si>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</si>
  <si>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</si>
  <si>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</si>
  <si>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</si>
  <si>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</si>
  <si>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</si>
  <si>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</si>
  <si>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</si>
  <si>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</si>
  <si>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</si>
  <si>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</si>
  <si>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</si>
  <si>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</si>
  <si>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</si>
  <si>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</si>
  <si>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</si>
  <si>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</si>
  <si>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</si>
  <si>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</si>
  <si>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</si>
  <si>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</si>
  <si>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</si>
  <si>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</si>
  <si>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</si>
  <si>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</si>
  <si>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</si>
  <si>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</si>
  <si>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</si>
  <si>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</si>
  <si>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</si>
  <si>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</si>
  <si>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</si>
  <si>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</si>
  <si>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</si>
  <si>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</si>
  <si>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</si>
  <si>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</si>
  <si>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</si>
  <si>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</si>
  <si>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</si>
  <si>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</si>
  <si>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</si>
  <si>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</si>
  <si>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</si>
  <si>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</si>
  <si>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</si>
  <si>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</si>
  <si>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</si>
  <si>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</si>
  <si>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</si>
  <si>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</si>
  <si>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</si>
  <si>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</si>
  <si>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</si>
  <si>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</si>
  <si>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</si>
  <si>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</si>
  <si>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</si>
  <si>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</si>
  <si>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</si>
  <si>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</si>
  <si>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</si>
  <si>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</si>
  <si>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</si>
  <si>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</si>
  <si>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</si>
  <si>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</si>
  <si>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</si>
  <si>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</si>
  <si>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</si>
  <si>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</si>
  <si>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</si>
  <si>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</si>
  <si>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</si>
  <si>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</si>
  <si>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</si>
  <si>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</si>
  <si>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</si>
  <si>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</si>
  <si>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</si>
  <si>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</si>
  <si>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</si>
  <si>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</si>
  <si>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</si>
  <si>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</si>
  <si>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</si>
  <si>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</si>
  <si>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</si>
  <si>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</si>
  <si>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</si>
  <si>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</si>
  <si>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</si>
  <si>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</si>
  <si>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</si>
  <si>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</si>
  <si>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</si>
  <si>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</si>
  <si>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</si>
  <si>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</si>
  <si>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</si>
  <si>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</si>
  <si>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</si>
  <si>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</si>
  <si>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</si>
  <si>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</si>
  <si>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</si>
  <si>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</si>
  <si>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</si>
  <si>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</si>
  <si>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</si>
  <si>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</si>
  <si>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</si>
  <si>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</si>
  <si>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</si>
  <si>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</si>
  <si>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</si>
  <si>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</si>
  <si>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</si>
  <si>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</si>
  <si>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</si>
  <si>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</si>
  <si>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</si>
  <si>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</si>
  <si>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</si>
  <si>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</si>
  <si>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</si>
  <si>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</si>
  <si>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</si>
  <si>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</si>
  <si>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</si>
  <si>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</si>
  <si>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</si>
  <si>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</si>
  <si>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</si>
  <si>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</si>
  <si>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</si>
  <si>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</si>
  <si>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</si>
  <si>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</si>
  <si>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</si>
  <si>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</si>
  <si>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</si>
  <si>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</si>
  <si>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</si>
  <si>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</si>
  <si>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</si>
  <si>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</si>
  <si>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</si>
  <si>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</si>
  <si>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</si>
  <si>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</si>
  <si>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</si>
  <si>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</si>
  <si>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</si>
  <si>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</si>
  <si>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</si>
  <si>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</si>
  <si>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</si>
  <si>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</si>
  <si>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</si>
  <si>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</si>
  <si>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</si>
  <si>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</si>
  <si>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</si>
  <si>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</si>
  <si>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</si>
  <si>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</si>
  <si>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</si>
  <si>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</si>
  <si>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</si>
  <si>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</si>
  <si>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</si>
  <si>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</si>
  <si>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</si>
  <si>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</si>
  <si>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</si>
  <si>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</si>
  <si>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</si>
  <si>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</si>
  <si>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</si>
  <si>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</si>
  <si>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</si>
  <si>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</si>
  <si>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</si>
  <si>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</si>
  <si>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</si>
  <si>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</si>
  <si>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</si>
  <si>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</si>
  <si>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</si>
  <si>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</si>
  <si>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</si>
  <si>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</si>
  <si>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</si>
  <si>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</si>
  <si>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</si>
  <si>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</si>
  <si>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</si>
  <si>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</si>
  <si>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</si>
  <si>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</si>
  <si>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</si>
  <si>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</si>
  <si>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</si>
  <si>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</si>
  <si>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</si>
  <si>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</si>
  <si>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</si>
  <si>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</si>
  <si>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</si>
  <si>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</si>
  <si>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</si>
  <si>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</si>
  <si>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</si>
  <si>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</si>
  <si>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</si>
  <si>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</si>
  <si>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</si>
  <si>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</si>
  <si>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</si>
  <si>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</si>
  <si>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</si>
  <si>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</si>
  <si>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</si>
  <si>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</si>
  <si>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</si>
  <si>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</si>
  <si>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</si>
  <si>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</si>
  <si>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</si>
  <si>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</si>
  <si>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</si>
  <si>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</si>
  <si>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</si>
  <si>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</si>
  <si>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</si>
  <si>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</si>
  <si>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</si>
  <si>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</si>
  <si>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</si>
  <si>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</si>
  <si>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</si>
  <si>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</si>
  <si>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</si>
  <si>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</si>
  <si>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</si>
  <si>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</si>
  <si>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</si>
  <si>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</si>
  <si>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</si>
  <si>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</si>
  <si>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</si>
  <si>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</si>
  <si>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</si>
  <si>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</si>
  <si>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</si>
  <si>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</si>
  <si>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</si>
  <si>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</si>
  <si>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</si>
  <si>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</si>
  <si>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</si>
  <si>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</si>
  <si>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</si>
  <si>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</si>
  <si>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</si>
  <si>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</si>
  <si>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</si>
  <si>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</si>
  <si>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</si>
  <si>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</si>
  <si>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</si>
  <si>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</si>
  <si>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</si>
  <si>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</si>
  <si>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</si>
  <si>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</si>
  <si>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</si>
  <si>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</si>
  <si>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</si>
  <si>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</si>
  <si>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</si>
  <si>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</si>
  <si>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</si>
  <si>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</si>
  <si>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</si>
  <si>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</si>
  <si>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</si>
  <si>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</si>
  <si>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</si>
  <si>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</si>
  <si>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</si>
  <si>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</si>
  <si>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</si>
  <si>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</si>
  <si>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</si>
  <si>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</si>
  <si>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</si>
  <si>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</si>
  <si>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</si>
  <si>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</si>
  <si>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</si>
  <si>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</si>
  <si>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</si>
  <si>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</si>
  <si>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</si>
  <si>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</si>
  <si>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</si>
  <si>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</si>
  <si>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</si>
  <si>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</si>
  <si>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</si>
  <si>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</si>
  <si>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</si>
  <si>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</si>
  <si>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</si>
  <si>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</si>
  <si>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</si>
  <si>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</si>
  <si>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</si>
  <si>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</si>
  <si>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</si>
  <si>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</si>
  <si>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</si>
  <si>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</si>
  <si>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</si>
  <si>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</si>
  <si>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</si>
  <si>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</si>
  <si>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</si>
  <si>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</si>
  <si>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</si>
  <si>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</si>
  <si>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</si>
  <si>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</si>
  <si>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</si>
  <si>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</si>
  <si>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</si>
  <si>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</si>
  <si>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</si>
  <si>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</si>
  <si>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</si>
  <si>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</si>
  <si>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</si>
  <si>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</si>
  <si>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</si>
  <si>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</si>
  <si>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</si>
  <si>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</si>
  <si>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</si>
  <si>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</si>
  <si>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</si>
  <si>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</si>
  <si>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</si>
  <si>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</si>
  <si>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</si>
  <si>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</si>
  <si>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</si>
  <si>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</si>
  <si>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</si>
  <si>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</si>
  <si>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</si>
  <si>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</si>
  <si>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</si>
  <si>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</si>
  <si>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</si>
  <si>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</si>
  <si>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</si>
  <si>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</si>
  <si>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</si>
  <si>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</si>
  <si>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</si>
  <si>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</si>
  <si>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</si>
  <si>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</si>
  <si>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</si>
  <si>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</si>
  <si>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</si>
  <si>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</si>
  <si>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</si>
  <si>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</si>
  <si>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</si>
  <si>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</si>
  <si>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</si>
  <si>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</si>
  <si>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</si>
  <si>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</si>
  <si>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</si>
  <si>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</si>
  <si>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</si>
  <si>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</si>
  <si>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</si>
  <si>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</si>
  <si>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</si>
  <si>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</si>
  <si>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</si>
  <si>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</si>
  <si>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</si>
  <si>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</si>
  <si>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</si>
  <si>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</si>
  <si>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</si>
  <si>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</si>
  <si>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</si>
  <si>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</si>
  <si>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</si>
  <si>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</si>
  <si>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</si>
  <si>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</si>
  <si>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</si>
  <si>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</si>
  <si>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</si>
  <si>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</si>
  <si>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</si>
  <si>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</si>
  <si>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</si>
  <si>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</si>
  <si>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</si>
  <si>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</si>
  <si>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</si>
  <si>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</si>
  <si>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</si>
  <si>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</si>
  <si>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</si>
  <si>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</si>
  <si>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</si>
  <si>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</si>
  <si>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</si>
  <si>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</si>
  <si>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</si>
  <si>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</si>
  <si>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</si>
  <si>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</si>
  <si>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</si>
  <si>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</si>
  <si>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</si>
  <si>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</si>
  <si>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</si>
  <si>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</si>
  <si>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</si>
  <si>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</si>
  <si>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</si>
  <si>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</si>
  <si>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</si>
  <si>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</si>
  <si>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</si>
  <si>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</si>
  <si>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</si>
  <si>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</si>
  <si>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</si>
  <si>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</si>
  <si>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</si>
  <si>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</si>
  <si>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</si>
  <si>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</si>
  <si>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</si>
  <si>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</si>
  <si>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</si>
  <si>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</si>
  <si>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</si>
  <si>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</si>
  <si>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</si>
  <si>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</si>
  <si>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</si>
  <si>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</si>
  <si>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</si>
  <si>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</si>
  <si>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</si>
  <si>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</si>
  <si>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</si>
  <si>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</si>
  <si>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</si>
  <si>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</si>
  <si>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</si>
  <si>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</si>
  <si>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</si>
  <si>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</si>
  <si>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</si>
  <si>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</si>
  <si>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</si>
  <si>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</si>
  <si>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</si>
  <si>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</si>
  <si>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</si>
  <si>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</si>
  <si>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</si>
  <si>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</si>
  <si>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</si>
  <si>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</si>
  <si>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</si>
  <si>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</si>
  <si>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</si>
  <si>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</si>
  <si>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</si>
  <si>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</si>
  <si>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</si>
  <si>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</si>
  <si>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</si>
  <si>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</si>
  <si>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</si>
  <si>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</si>
  <si>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</si>
  <si>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</si>
  <si>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</si>
  <si>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</si>
  <si>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</si>
  <si>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</si>
  <si>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</si>
  <si>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</si>
  <si>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</si>
  <si>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</si>
  <si>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</si>
  <si>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</si>
  <si>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</si>
  <si>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</si>
  <si>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</si>
  <si>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</si>
  <si>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</si>
  <si>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</si>
  <si>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</si>
  <si>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</si>
  <si>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</si>
  <si>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</si>
  <si>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</si>
  <si>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</si>
  <si>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</si>
  <si>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</si>
  <si>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</si>
  <si>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</si>
  <si>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</si>
  <si>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</si>
  <si>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</si>
  <si>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</si>
  <si>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</si>
  <si>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</si>
  <si>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</si>
  <si>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</si>
  <si>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</si>
  <si>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</si>
  <si>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</si>
  <si>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</si>
  <si>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</si>
  <si>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</si>
  <si>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</si>
  <si>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</si>
  <si>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</si>
  <si>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</si>
  <si>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</si>
  <si>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</si>
  <si>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</si>
  <si>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</si>
  <si>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</si>
  <si>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</si>
  <si>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</si>
  <si>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</si>
  <si>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</si>
  <si>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</si>
  <si>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</si>
  <si>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</si>
  <si>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</si>
  <si>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</si>
  <si>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</si>
  <si>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</si>
  <si>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</si>
  <si>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</si>
  <si>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</si>
  <si>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</si>
  <si>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</si>
  <si>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</si>
  <si>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</si>
  <si>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</si>
  <si>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</si>
  <si>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</si>
  <si>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</si>
  <si>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</si>
  <si>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</si>
  <si>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</si>
  <si>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</si>
  <si>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</si>
  <si>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</si>
  <si>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</si>
  <si>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</si>
  <si>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</si>
  <si>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</si>
  <si>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</si>
  <si>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</si>
  <si>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</si>
  <si>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</si>
  <si>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</si>
  <si>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</si>
  <si>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</si>
  <si>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</si>
  <si>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</si>
  <si>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</si>
  <si>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</si>
  <si>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</si>
  <si>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</si>
  <si>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</si>
  <si>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</si>
  <si>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</si>
  <si>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</si>
  <si>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</si>
  <si>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</si>
  <si>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</si>
  <si>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</si>
  <si>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</si>
  <si>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</si>
  <si>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</si>
  <si>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</si>
  <si>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</si>
  <si>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</si>
  <si>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</si>
  <si>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</si>
  <si>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</si>
  <si>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</si>
  <si>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</si>
  <si>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</si>
  <si>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</si>
  <si>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</si>
  <si>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</si>
  <si>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</si>
  <si>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</si>
  <si>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</si>
  <si>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</si>
  <si>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</si>
  <si>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</si>
  <si>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</si>
  <si>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</si>
  <si>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</si>
  <si>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</si>
  <si>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</si>
  <si>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</si>
  <si>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</si>
  <si>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</si>
  <si>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</si>
  <si>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</si>
  <si>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</si>
  <si>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</si>
  <si>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</si>
  <si>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</si>
  <si>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</si>
  <si>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</si>
  <si>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</si>
  <si>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</si>
  <si>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</si>
  <si>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</si>
  <si>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</si>
  <si>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</si>
  <si>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</si>
  <si>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</si>
  <si>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</si>
  <si>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</si>
  <si>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</si>
  <si>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</si>
  <si>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</si>
  <si>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</si>
  <si>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</si>
  <si>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</si>
  <si>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</si>
  <si>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</si>
  <si>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</si>
  <si>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</si>
  <si>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</si>
  <si>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</si>
  <si>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</si>
  <si>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</si>
  <si>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</si>
  <si>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</si>
  <si>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</si>
  <si>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</si>
  <si>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</si>
  <si>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</si>
  <si>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</si>
  <si>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</si>
  <si>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</si>
  <si>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</si>
  <si>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</si>
  <si>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</si>
  <si>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</si>
  <si>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</si>
  <si>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</si>
  <si>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</si>
  <si>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</si>
  <si>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</si>
  <si>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</si>
  <si>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</si>
  <si>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</si>
  <si>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</si>
  <si>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</si>
  <si>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</si>
  <si>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</si>
  <si>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</si>
  <si>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</si>
  <si>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</si>
  <si>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</si>
  <si>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</si>
  <si>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</si>
  <si>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</si>
  <si>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</si>
  <si>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</si>
  <si>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</si>
  <si>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</si>
  <si>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</si>
  <si>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</si>
  <si>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</si>
  <si>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</si>
  <si>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</si>
  <si>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</si>
  <si>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</si>
  <si>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</si>
  <si>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</si>
  <si>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</si>
  <si>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</si>
  <si>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</si>
  <si>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</si>
  <si>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</si>
  <si>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</si>
  <si>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</si>
  <si>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</si>
  <si>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</si>
  <si>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</si>
  <si>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</si>
  <si>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</si>
  <si>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</si>
  <si>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</si>
  <si>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</si>
  <si>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</si>
  <si>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</si>
  <si>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</si>
  <si>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</si>
  <si>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</si>
  <si>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</si>
  <si>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</si>
  <si>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</si>
  <si>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</si>
  <si>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</si>
  <si>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</si>
  <si>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</si>
  <si>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</si>
  <si>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</si>
  <si>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</si>
  <si>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</si>
  <si>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</si>
  <si>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</si>
  <si>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</si>
  <si>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</si>
  <si>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</si>
  <si>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</si>
  <si>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</si>
  <si>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</si>
  <si>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</si>
  <si>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</si>
  <si>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</si>
  <si>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</si>
  <si>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</si>
  <si>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</si>
  <si>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</si>
  <si>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</si>
  <si>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</si>
  <si>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</si>
  <si>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</si>
  <si>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</si>
  <si>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</si>
  <si>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</si>
  <si>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</si>
  <si>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</si>
  <si>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</si>
  <si>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</si>
  <si>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</si>
  <si>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</si>
  <si>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</si>
  <si>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</si>
  <si>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</si>
  <si>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</si>
  <si>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</si>
  <si>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</si>
  <si>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</si>
  <si>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</si>
  <si>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</si>
  <si>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</si>
  <si>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</si>
  <si>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</si>
  <si>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</si>
  <si>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</si>
  <si>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</si>
  <si>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</si>
  <si>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</si>
  <si>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</si>
  <si>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</si>
  <si>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</si>
  <si>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</si>
  <si>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</si>
  <si>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</si>
  <si>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</si>
  <si>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</si>
  <si>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</si>
  <si>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</si>
  <si>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</si>
  <si>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</si>
  <si>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</si>
  <si>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</si>
  <si>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</si>
  <si>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</si>
  <si>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</si>
  <si>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</si>
  <si>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</si>
  <si>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</si>
  <si>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</si>
  <si>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</si>
  <si>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</si>
  <si>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</si>
  <si>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</si>
  <si>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</si>
  <si>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</si>
  <si>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</si>
  <si>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</si>
  <si>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</si>
  <si>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</si>
  <si>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</si>
  <si>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</si>
  <si>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</si>
  <si>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</si>
  <si>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</si>
  <si>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</si>
  <si>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</si>
  <si>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</si>
  <si>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</si>
  <si>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</si>
  <si>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</si>
  <si>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</si>
  <si>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</si>
  <si>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</si>
  <si>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</si>
  <si>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</si>
  <si>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</si>
  <si>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</si>
  <si>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</si>
  <si>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</si>
  <si>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</si>
  <si>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</si>
  <si>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</si>
  <si>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</si>
  <si>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</si>
  <si>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</si>
  <si>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</si>
  <si>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</si>
  <si>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</si>
  <si>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</si>
  <si>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</si>
  <si>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</si>
  <si>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</si>
  <si>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</si>
  <si>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</si>
  <si>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</si>
  <si>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</si>
  <si>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</si>
  <si>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</si>
  <si>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</si>
  <si>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</si>
  <si>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</si>
  <si>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</si>
  <si>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</si>
  <si>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</si>
  <si>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</si>
  <si>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</si>
  <si>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</si>
  <si>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</si>
  <si>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</si>
  <si>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</si>
  <si>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</si>
  <si>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</si>
  <si>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</si>
  <si>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</si>
  <si>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</si>
  <si>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</si>
  <si>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</si>
  <si>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</si>
  <si>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</si>
  <si>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</si>
  <si>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</si>
  <si>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</si>
  <si>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</si>
  <si>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</si>
  <si>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</si>
  <si>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</si>
  <si>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</si>
  <si>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</si>
  <si>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</si>
  <si>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</si>
  <si>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</si>
  <si>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</si>
  <si>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</si>
  <si>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</si>
  <si>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</si>
  <si>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</si>
  <si>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</si>
  <si>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</si>
  <si>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</si>
  <si>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</si>
  <si>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</si>
  <si>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</si>
  <si>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</si>
  <si>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</si>
  <si>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</si>
  <si>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</si>
  <si>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</si>
  <si>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</si>
  <si>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</si>
  <si>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</si>
  <si>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</si>
  <si>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</si>
  <si>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</si>
  <si>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</si>
  <si>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</si>
  <si>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</si>
  <si>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</si>
  <si>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</si>
  <si>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</si>
  <si>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</si>
  <si>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</si>
  <si>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</si>
  <si>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</si>
  <si>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</si>
  <si>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</si>
  <si>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</si>
  <si>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</si>
  <si>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</si>
  <si>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</si>
  <si>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</si>
  <si>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</si>
  <si>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</si>
  <si>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</si>
  <si>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</si>
  <si>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</si>
  <si>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</si>
  <si>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</si>
  <si>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</si>
  <si>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</si>
  <si>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</si>
  <si>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</si>
  <si>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</si>
  <si>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</si>
  <si>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</si>
  <si>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</si>
  <si>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</si>
  <si>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</si>
  <si>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</si>
  <si>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</si>
  <si>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</si>
  <si>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</si>
  <si>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</si>
  <si>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</si>
  <si>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</si>
  <si>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</si>
  <si>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</si>
  <si>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</si>
  <si>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</si>
  <si>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</si>
  <si>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</si>
  <si>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</si>
  <si>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</si>
  <si>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</si>
  <si>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</si>
  <si>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</si>
  <si>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</si>
  <si>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</si>
  <si>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</si>
  <si>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</si>
  <si>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</si>
  <si>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</si>
  <si>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</si>
  <si>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</si>
  <si>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</si>
  <si>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</si>
  <si>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</si>
  <si>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</si>
  <si>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</si>
  <si>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</si>
  <si>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</si>
  <si>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</si>
  <si>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</si>
  <si>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</si>
  <si>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</si>
  <si>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</si>
  <si>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</si>
  <si>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</si>
  <si>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</si>
  <si>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</si>
  <si>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</si>
  <si>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</si>
  <si>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</si>
  <si>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</si>
  <si>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</si>
  <si>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</si>
  <si>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</si>
  <si>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</si>
  <si>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</si>
  <si>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</si>
  <si>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</si>
  <si>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</si>
  <si>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</si>
  <si>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</si>
  <si>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</si>
  <si>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</si>
  <si>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</si>
  <si>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</si>
  <si>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</si>
  <si>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</si>
  <si>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</si>
  <si>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</si>
  <si>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</si>
  <si>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</si>
  <si>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</si>
  <si>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</si>
  <si>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</si>
  <si>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</si>
  <si>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</si>
  <si>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</si>
  <si>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</si>
  <si>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</si>
  <si>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</si>
  <si>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</si>
  <si>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</si>
  <si>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</si>
  <si>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</si>
  <si>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</si>
  <si>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</si>
  <si>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</si>
  <si>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</si>
  <si>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</si>
  <si>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</si>
  <si>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</si>
  <si>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</si>
  <si>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</si>
  <si>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</si>
  <si>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</si>
  <si>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</si>
  <si>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</si>
  <si>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</si>
  <si>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</si>
  <si>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</si>
  <si>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</si>
  <si>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</si>
  <si>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</si>
  <si>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</si>
  <si>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</si>
  <si>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</si>
  <si>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</si>
  <si>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</si>
  <si>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</si>
  <si>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</si>
  <si>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</si>
  <si>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</si>
  <si>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</si>
  <si>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</si>
  <si>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</si>
  <si>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</si>
  <si>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</si>
  <si>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</si>
  <si>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</si>
  <si>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</si>
  <si>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</si>
  <si>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</si>
  <si>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</si>
  <si>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</si>
  <si>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</si>
  <si>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</si>
  <si>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</si>
  <si>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</si>
  <si>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</si>
  <si>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</si>
  <si>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</si>
  <si>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</si>
  <si>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</si>
  <si>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</si>
  <si>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</si>
  <si>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</si>
  <si>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</si>
  <si>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</si>
  <si>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</si>
  <si>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</si>
  <si>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</si>
  <si>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</si>
  <si>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</si>
  <si>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</si>
  <si>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</si>
  <si>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</si>
  <si>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</si>
  <si>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</si>
  <si>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</si>
  <si>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</si>
  <si>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</si>
  <si>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</si>
  <si>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</si>
  <si>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</si>
  <si>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</si>
  <si>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</si>
  <si>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</si>
  <si>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</si>
  <si>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</si>
  <si>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</si>
  <si>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</si>
  <si>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</si>
  <si>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</si>
  <si>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</si>
  <si>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</si>
  <si>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</si>
  <si>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</si>
  <si>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</si>
  <si>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</si>
  <si>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</si>
  <si>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</si>
  <si>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</si>
  <si>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</si>
  <si>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</si>
  <si>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</si>
  <si>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</si>
  <si>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</si>
  <si>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</si>
  <si>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</si>
  <si>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</si>
  <si>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</si>
  <si>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</si>
  <si>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</si>
  <si>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</si>
  <si>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</si>
  <si>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</si>
  <si>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</si>
  <si>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</si>
  <si>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</si>
  <si>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</si>
  <si>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</si>
  <si>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</si>
  <si>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</si>
  <si>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</si>
  <si>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</si>
  <si>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</si>
  <si>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</si>
  <si>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</si>
  <si>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</si>
  <si>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</si>
  <si>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</si>
  <si>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</si>
  <si>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</si>
  <si>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</si>
  <si>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</si>
  <si>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</si>
  <si>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</si>
  <si>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</si>
  <si>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</si>
  <si>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</si>
  <si>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</si>
  <si>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</si>
  <si>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</si>
  <si>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</si>
  <si>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</si>
  <si>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</si>
  <si>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</si>
  <si>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</si>
  <si>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</si>
  <si>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</si>
  <si>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</si>
  <si>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</si>
  <si>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</si>
  <si>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</si>
  <si>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</si>
  <si>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</si>
  <si>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</si>
  <si>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</si>
  <si>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</si>
  <si>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</si>
  <si>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</si>
  <si>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</si>
  <si>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</si>
  <si>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</si>
  <si>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</si>
  <si>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</si>
  <si>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</si>
  <si>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</si>
  <si>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</si>
  <si>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</si>
  <si>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</si>
  <si>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</si>
  <si>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</si>
  <si>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</si>
  <si>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</si>
  <si>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</si>
  <si>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</si>
  <si>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</si>
  <si>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</si>
  <si>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</si>
  <si>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</si>
  <si>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</si>
  <si>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</si>
  <si>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</si>
  <si>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</si>
  <si>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</si>
  <si>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</si>
  <si>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</si>
  <si>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</si>
  <si>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</si>
  <si>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</si>
  <si>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</si>
  <si>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</si>
  <si>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</si>
  <si>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</si>
  <si>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</si>
  <si>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</si>
  <si>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</si>
  <si>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</si>
  <si>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</si>
  <si>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</si>
  <si>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</si>
  <si>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</si>
  <si>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</si>
  <si>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</si>
  <si>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</si>
  <si>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</si>
  <si>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</si>
  <si>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</si>
  <si>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</si>
  <si>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</si>
  <si>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</si>
  <si>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</si>
  <si>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</si>
  <si>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</si>
  <si>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</si>
  <si>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</si>
  <si>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</si>
  <si>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</si>
  <si>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</si>
  <si>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</si>
  <si>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</si>
  <si>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</si>
  <si>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</si>
  <si>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</si>
  <si>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</si>
  <si>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</si>
  <si>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</si>
  <si>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</si>
  <si>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</si>
  <si>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</si>
  <si>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</si>
  <si>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</si>
  <si>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</si>
  <si>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</si>
  <si>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</si>
  <si>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</si>
  <si>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</si>
  <si>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</si>
  <si>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</si>
  <si>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</si>
  <si>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</si>
  <si>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</si>
  <si>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</si>
  <si>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</si>
  <si>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</si>
  <si>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</si>
  <si>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</si>
  <si>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</si>
  <si>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</si>
  <si>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</si>
  <si>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</si>
  <si>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</si>
  <si>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</si>
  <si>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</si>
  <si>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</si>
  <si>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</si>
  <si>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</si>
  <si>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</si>
  <si>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</si>
  <si>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</si>
  <si>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</si>
  <si>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</si>
  <si>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</si>
  <si>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</si>
  <si>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</si>
  <si>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</si>
  <si>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</si>
  <si>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</si>
  <si>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</si>
  <si>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</si>
  <si>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</si>
  <si>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</si>
  <si>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</si>
  <si>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</si>
  <si>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</si>
  <si>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</si>
  <si>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</si>
  <si>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</si>
  <si>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</si>
  <si>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</si>
  <si>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</si>
  <si>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</si>
  <si>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</si>
  <si>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</si>
  <si>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</si>
  <si>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</si>
  <si>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</si>
  <si>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</si>
  <si>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</si>
  <si>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</si>
  <si>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</si>
  <si>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</si>
  <si>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</si>
  <si>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</si>
  <si>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</si>
  <si>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</si>
  <si>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</si>
  <si>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</si>
  <si>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</si>
  <si>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</si>
  <si>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</si>
  <si>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</si>
  <si>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</si>
  <si>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</si>
  <si>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</si>
  <si>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</si>
  <si>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</si>
  <si>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</si>
  <si>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</si>
  <si>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</si>
  <si>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</si>
  <si>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</si>
  <si>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</si>
  <si>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</si>
  <si>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</si>
  <si>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</si>
  <si>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</si>
  <si>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</si>
  <si>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</si>
  <si>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</si>
  <si>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</si>
  <si>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</si>
  <si>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</si>
  <si>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</si>
  <si>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</si>
  <si>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</si>
  <si>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</si>
  <si>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</si>
  <si>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</si>
  <si>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</si>
  <si>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</si>
  <si>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</si>
  <si>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</si>
  <si>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</si>
  <si>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</si>
  <si>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</si>
  <si>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</si>
  <si>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</si>
  <si>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</si>
  <si>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</si>
  <si>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</si>
  <si>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</si>
  <si>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</si>
  <si>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</si>
  <si>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</si>
  <si>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</si>
  <si>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</si>
  <si>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</si>
  <si>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</si>
  <si>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</si>
  <si>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</si>
  <si>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</si>
  <si>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</si>
  <si>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</si>
  <si>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</si>
  <si>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</si>
  <si>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</si>
  <si>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</si>
  <si>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</si>
  <si>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</si>
  <si>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</si>
  <si>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</si>
  <si>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</si>
  <si>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</si>
  <si>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</si>
  <si>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</si>
  <si>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</si>
  <si>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</si>
  <si>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</si>
  <si>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</si>
  <si>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</si>
  <si>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</si>
  <si>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</si>
  <si>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</si>
  <si>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</si>
  <si>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</si>
  <si>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</si>
  <si>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</si>
  <si>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</si>
  <si>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</si>
  <si>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</si>
  <si>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</si>
  <si>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</si>
  <si>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</si>
  <si>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</si>
  <si>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</si>
  <si>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</si>
  <si>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</si>
  <si>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</si>
  <si>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</si>
  <si>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</si>
  <si>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</si>
  <si>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</si>
  <si>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</si>
  <si>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</si>
  <si>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</si>
  <si>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</si>
  <si>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</si>
  <si>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</si>
  <si>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</si>
  <si>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</si>
  <si>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</si>
  <si>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</si>
  <si>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</si>
  <si>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</si>
  <si>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</si>
  <si>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</si>
  <si>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</si>
  <si>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</si>
  <si>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</si>
  <si>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</si>
  <si>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</si>
  <si>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</si>
  <si>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</si>
  <si>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</si>
  <si>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</si>
  <si>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</si>
  <si>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</si>
  <si>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</si>
  <si>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</si>
  <si>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</si>
  <si>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</si>
  <si>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</si>
  <si>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</si>
  <si>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</si>
  <si>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</si>
  <si>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</si>
  <si>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</si>
  <si>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</si>
  <si>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</si>
  <si>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</si>
  <si>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</si>
  <si>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</si>
  <si>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</si>
  <si>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</si>
  <si>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</si>
  <si>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</si>
  <si>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</si>
  <si>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</si>
  <si>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</si>
  <si>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</si>
  <si>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</si>
  <si>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</si>
  <si>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</si>
  <si>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</si>
  <si>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</si>
  <si>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</si>
  <si>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</si>
  <si>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</si>
  <si>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</si>
  <si>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</si>
  <si>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</si>
  <si>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</si>
  <si>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</si>
  <si>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</si>
  <si>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</si>
  <si>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</si>
  <si>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</si>
  <si>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</si>
  <si>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</si>
  <si>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</si>
  <si>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</si>
  <si>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</si>
  <si>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</si>
  <si>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</si>
  <si>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</si>
  <si>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</si>
  <si>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</si>
  <si>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</si>
  <si>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</si>
  <si>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</si>
  <si>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</si>
  <si>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</si>
  <si>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</si>
  <si>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</si>
  <si>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</si>
  <si>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</si>
  <si>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</si>
  <si>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</si>
  <si>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</si>
  <si>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</si>
  <si>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</si>
  <si>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</si>
  <si>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</si>
  <si>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</si>
  <si>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</si>
  <si>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</si>
  <si>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</si>
  <si>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</si>
  <si>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</si>
  <si>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</si>
  <si>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</si>
  <si>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</si>
  <si>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</si>
  <si>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</si>
  <si>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</si>
  <si>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</si>
  <si>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</si>
  <si>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</si>
  <si>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</si>
  <si>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</si>
  <si>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</si>
  <si>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</si>
  <si>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</si>
  <si>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</si>
  <si>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</si>
  <si>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</si>
  <si>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</si>
  <si>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</si>
  <si>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</si>
  <si>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</si>
  <si>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</si>
  <si>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</si>
  <si>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</si>
  <si>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</si>
  <si>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</si>
  <si>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</si>
  <si>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</si>
  <si>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</si>
  <si>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</si>
  <si>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</si>
  <si>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</si>
  <si>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</si>
  <si>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</si>
  <si>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</si>
  <si>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</si>
  <si>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</si>
  <si>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</si>
  <si>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</si>
  <si>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</si>
  <si>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</si>
  <si>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</si>
  <si>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</si>
  <si>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</si>
  <si>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</si>
  <si>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</si>
  <si>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</si>
  <si>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</si>
  <si>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</si>
  <si>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</si>
  <si>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</si>
  <si>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</si>
  <si>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</si>
  <si>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</si>
  <si>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</si>
  <si>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</si>
  <si>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</si>
  <si>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</si>
  <si>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</si>
  <si>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</si>
  <si>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</si>
  <si>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</si>
  <si>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</si>
  <si>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</si>
  <si>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</si>
  <si>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</si>
  <si>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</si>
  <si>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</si>
  <si>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</si>
  <si>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</si>
  <si>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</si>
  <si>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</si>
  <si>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</si>
  <si>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</si>
  <si>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</si>
  <si>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</si>
  <si>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</si>
  <si>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</si>
  <si>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</si>
  <si>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</si>
  <si>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</si>
  <si>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</si>
  <si>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</si>
  <si>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</si>
  <si>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</si>
  <si>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</si>
  <si>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</si>
  <si>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</si>
  <si>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</si>
  <si>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</si>
  <si>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</si>
  <si>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</si>
  <si>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</si>
  <si>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</si>
  <si>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</si>
  <si>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</si>
  <si>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</si>
  <si>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</si>
  <si>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</si>
  <si>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</si>
  <si>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</si>
  <si>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</si>
  <si>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</si>
  <si>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</si>
  <si>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</si>
  <si>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</si>
  <si>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</si>
  <si>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</si>
  <si>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</si>
  <si>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</si>
  <si>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</si>
  <si>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</si>
  <si>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</si>
  <si>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</si>
  <si>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</si>
  <si>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</si>
  <si>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</si>
  <si>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</si>
  <si>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</si>
  <si>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</si>
  <si>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</si>
  <si>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</si>
  <si>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</si>
  <si>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</si>
  <si>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</si>
  <si>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</si>
  <si>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</si>
  <si>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</si>
  <si>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</si>
  <si>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</si>
  <si>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</si>
  <si>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</si>
  <si>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</si>
  <si>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</si>
  <si>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</si>
  <si>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</si>
  <si>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</si>
  <si>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</si>
  <si>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</si>
  <si>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</si>
  <si>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</si>
  <si>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</si>
  <si>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</si>
  <si>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</si>
  <si>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</si>
  <si>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</si>
  <si>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</si>
  <si>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</si>
  <si>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</si>
  <si>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</si>
  <si>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</si>
  <si>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</si>
  <si>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</si>
  <si>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</si>
  <si>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</si>
  <si>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</si>
  <si>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</si>
  <si>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</si>
  <si>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</si>
  <si>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</si>
  <si>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</si>
  <si>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</si>
  <si>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</si>
  <si>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</si>
  <si>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</si>
  <si>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</si>
  <si>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</si>
  <si>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</si>
  <si>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</si>
  <si>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</si>
  <si>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</si>
  <si>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</si>
  <si>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</si>
  <si>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</si>
  <si>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</si>
  <si>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</si>
  <si>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</si>
  <si>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</si>
  <si>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</si>
  <si>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</si>
  <si>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</si>
  <si>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</si>
  <si>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</si>
  <si>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</si>
  <si>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</si>
  <si>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</si>
  <si>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</si>
  <si>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</si>
  <si>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</si>
  <si>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</si>
  <si>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</si>
  <si>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</si>
  <si>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</si>
  <si>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</si>
  <si>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</si>
  <si>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</si>
  <si>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</si>
  <si>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</si>
  <si>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</si>
  <si>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</si>
  <si>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</si>
  <si>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</si>
  <si>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</si>
  <si>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</si>
  <si>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</si>
  <si>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</si>
  <si>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</si>
  <si>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</si>
  <si>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</si>
  <si>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</si>
  <si>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</si>
  <si>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</si>
  <si>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</si>
  <si>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</si>
  <si>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</si>
  <si>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</si>
  <si>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</si>
  <si>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</si>
  <si>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</si>
  <si>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</si>
  <si>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</si>
  <si>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</si>
  <si>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</si>
  <si>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</si>
  <si>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</si>
  <si>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</si>
  <si>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</si>
  <si>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</si>
  <si>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</si>
  <si>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</si>
  <si>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</si>
  <si>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</si>
  <si>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</si>
  <si>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</si>
  <si>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</si>
  <si>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</si>
  <si>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</si>
  <si>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</si>
  <si>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</si>
  <si>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</si>
  <si>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</si>
  <si>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</si>
  <si>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</si>
  <si>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</si>
  <si>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</si>
  <si>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</si>
  <si>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</si>
  <si>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</si>
  <si>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</si>
  <si>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</si>
  <si>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</si>
  <si>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</si>
  <si>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</si>
  <si>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</si>
  <si>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</si>
  <si>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</si>
  <si>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</si>
  <si>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</si>
  <si>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</si>
  <si>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</si>
  <si>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</si>
  <si>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</si>
  <si>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</si>
  <si>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</si>
  <si>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</si>
  <si>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</si>
  <si>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</si>
  <si>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</si>
  <si>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</si>
  <si>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</si>
  <si>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</si>
  <si>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</si>
  <si>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</si>
  <si>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</si>
  <si>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</si>
  <si>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</si>
  <si>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</si>
  <si>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</si>
  <si>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</si>
  <si>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</si>
  <si>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</si>
  <si>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</si>
  <si>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</si>
  <si>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</si>
  <si>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</si>
  <si>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</si>
  <si>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</si>
  <si>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</si>
  <si>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</si>
  <si>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</si>
  <si>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</si>
  <si>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</si>
  <si>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</si>
  <si>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</si>
  <si>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</si>
  <si>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</si>
  <si>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</si>
  <si>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</si>
  <si>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</si>
  <si>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</si>
  <si>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</si>
  <si>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</si>
  <si>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</si>
  <si>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</si>
  <si>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</si>
  <si>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</si>
  <si>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</si>
  <si>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</si>
  <si>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</si>
  <si>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</si>
  <si>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</si>
  <si>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</si>
  <si>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</si>
  <si>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</si>
  <si>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</si>
  <si>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</si>
  <si>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</si>
  <si>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</si>
  <si>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</si>
  <si>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</si>
  <si>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</si>
  <si>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</si>
  <si>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</si>
  <si>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</si>
  <si>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</si>
  <si>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</si>
  <si>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</si>
  <si>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</si>
  <si>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</si>
  <si>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</si>
  <si>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</si>
  <si>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</si>
  <si>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</si>
  <si>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</si>
  <si>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</si>
  <si>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</si>
  <si>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</si>
  <si>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</si>
  <si>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</si>
  <si>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</si>
  <si>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</si>
  <si>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</si>
  <si>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</si>
  <si>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</si>
  <si>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</si>
  <si>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</si>
  <si>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</si>
  <si>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</si>
  <si>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</si>
  <si>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</si>
  <si>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</si>
  <si>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</si>
  <si>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</si>
  <si>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</si>
  <si>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</si>
  <si>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</si>
  <si>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</si>
  <si>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</si>
  <si>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</si>
  <si>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</si>
  <si>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</si>
  <si>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</si>
  <si>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</si>
  <si>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</si>
  <si>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</si>
  <si>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</si>
  <si>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</si>
  <si>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</si>
  <si>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</si>
  <si>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</si>
  <si>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</si>
  <si>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</si>
  <si>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</si>
  <si>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</si>
  <si>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</si>
  <si>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</si>
  <si>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</si>
  <si>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</si>
  <si>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</si>
  <si>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</si>
  <si>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</si>
  <si>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</si>
  <si>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</si>
  <si>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</si>
  <si>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</si>
  <si>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</si>
  <si>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</si>
  <si>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</si>
  <si>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</si>
  <si>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</si>
  <si>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</si>
  <si>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</si>
  <si>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</si>
  <si>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</si>
  <si>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</si>
  <si>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</si>
  <si>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</si>
  <si>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</si>
  <si>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</si>
  <si>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</si>
  <si>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</si>
  <si>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</si>
  <si>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</si>
  <si>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</si>
  <si>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</si>
  <si>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</si>
  <si>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</si>
  <si>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</si>
  <si>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</si>
  <si>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</si>
  <si>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</si>
  <si>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</si>
  <si>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</si>
  <si>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</si>
  <si>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</si>
  <si>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</si>
  <si>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</si>
  <si>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</si>
  <si>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</si>
  <si>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</si>
  <si>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</si>
  <si>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</si>
  <si>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</si>
  <si>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</si>
  <si>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</si>
  <si>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</si>
  <si>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</si>
  <si>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</si>
  <si>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</si>
  <si>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</si>
  <si>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</si>
  <si>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</si>
  <si>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</si>
  <si>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</si>
  <si>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</si>
  <si>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</si>
  <si>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</si>
  <si>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</si>
  <si>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</si>
  <si>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</si>
  <si>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</si>
  <si>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</si>
  <si>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</si>
  <si>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</si>
  <si>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</si>
  <si>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</si>
  <si>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</si>
  <si>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</si>
  <si>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</si>
  <si>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</si>
  <si>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</si>
  <si>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</si>
  <si>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</si>
  <si>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</si>
  <si>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</si>
  <si>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</si>
  <si>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</si>
  <si>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</si>
  <si>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</si>
  <si>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</si>
  <si>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</si>
  <si>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</si>
  <si>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</si>
  <si>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</si>
  <si>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</si>
  <si>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</si>
  <si>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</si>
  <si>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</si>
  <si>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</si>
  <si>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</si>
  <si>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</si>
  <si>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</si>
  <si>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</si>
  <si>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</si>
  <si>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</si>
  <si>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</si>
  <si>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</si>
  <si>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</si>
  <si>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</si>
  <si>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</si>
  <si>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</si>
  <si>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</si>
  <si>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</si>
  <si>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</si>
  <si>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</si>
  <si>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</si>
  <si>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</si>
  <si>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</si>
  <si>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</si>
  <si>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</si>
  <si>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</si>
  <si>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</si>
  <si>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</si>
  <si>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</si>
  <si>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</si>
  <si>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</si>
  <si>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</si>
  <si>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</si>
  <si>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</si>
  <si>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</si>
  <si>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</si>
  <si>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</si>
  <si>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</si>
  <si>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</si>
  <si>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</si>
  <si>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</si>
  <si>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</si>
  <si>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</si>
  <si>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</si>
  <si>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</si>
  <si>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</si>
  <si>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</si>
  <si>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</si>
  <si>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</si>
  <si>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</si>
  <si>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</si>
  <si>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</si>
  <si>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</si>
  <si>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</si>
  <si>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</si>
  <si>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</si>
  <si>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</si>
  <si>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</si>
  <si>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</si>
  <si>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</si>
  <si>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</si>
  <si>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</si>
  <si>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</si>
  <si>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</si>
  <si>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</si>
  <si>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</si>
  <si>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</si>
  <si>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</si>
  <si>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</si>
  <si>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</si>
  <si>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</si>
  <si>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</si>
  <si>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</si>
  <si>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</si>
  <si>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</si>
  <si>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</si>
  <si>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</si>
  <si>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</si>
  <si>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</si>
  <si>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</si>
  <si>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</si>
  <si>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</si>
  <si>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</si>
  <si>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</si>
  <si>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</si>
  <si>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</si>
  <si>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</si>
  <si>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</si>
  <si>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</si>
  <si>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</si>
  <si>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</si>
  <si>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</si>
  <si>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</si>
  <si>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</si>
  <si>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</si>
  <si>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</si>
  <si>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</si>
  <si>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</si>
  <si>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</si>
  <si>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</si>
  <si>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</si>
  <si>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</si>
  <si>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</si>
  <si>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</si>
  <si>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</si>
  <si>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</si>
  <si>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</si>
  <si>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</si>
  <si>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</si>
  <si>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</si>
  <si>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</si>
  <si>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</si>
  <si>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</si>
  <si>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</si>
  <si>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</si>
  <si>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</si>
  <si>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</si>
  <si>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</si>
  <si>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</si>
  <si>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</si>
  <si>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</si>
  <si>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</si>
  <si>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</si>
  <si>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</si>
  <si>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</si>
  <si>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</si>
  <si>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</si>
  <si>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</si>
  <si>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</si>
  <si>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</si>
  <si>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</si>
  <si>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</si>
  <si>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</si>
  <si>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</si>
  <si>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</si>
  <si>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</si>
  <si>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</si>
  <si>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</si>
  <si>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</si>
  <si>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</si>
  <si>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</si>
  <si>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</si>
  <si>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</si>
  <si>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</si>
  <si>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</si>
  <si>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</si>
  <si>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</si>
  <si>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</si>
  <si>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</si>
  <si>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</si>
  <si>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</si>
  <si>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</si>
  <si>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</si>
  <si>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</si>
  <si>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</si>
  <si>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</si>
  <si>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</si>
  <si>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</si>
  <si>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</si>
  <si>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</si>
  <si>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</si>
  <si>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</si>
  <si>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</si>
  <si>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</si>
  <si>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</si>
  <si>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</si>
  <si>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</si>
  <si>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</si>
  <si>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</si>
  <si>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</si>
  <si>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</si>
  <si>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</si>
  <si>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</si>
  <si>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</si>
  <si>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</si>
  <si>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</si>
  <si>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</si>
  <si>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</si>
  <si>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</si>
  <si>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</si>
  <si>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</si>
  <si>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</si>
  <si>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</si>
  <si>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</si>
  <si>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</si>
  <si>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</si>
  <si>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</si>
  <si>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</si>
  <si>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</si>
  <si>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</si>
  <si>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</si>
  <si>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</si>
  <si>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</si>
  <si>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</si>
  <si>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</si>
  <si>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</si>
  <si>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</si>
  <si>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</si>
  <si>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</si>
  <si>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</si>
  <si>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</si>
  <si>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</si>
  <si>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</si>
  <si>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</si>
  <si>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</si>
  <si>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</si>
  <si>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</si>
  <si>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</si>
  <si>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</si>
  <si>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</si>
  <si>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</si>
  <si>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</si>
  <si>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</si>
  <si>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</si>
  <si>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</si>
  <si>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</si>
  <si>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</si>
  <si>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</si>
  <si>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</si>
  <si>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</si>
  <si>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</si>
  <si>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</si>
  <si>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</si>
  <si>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</si>
  <si>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</si>
  <si>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</si>
  <si>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</si>
  <si>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</si>
  <si>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</si>
  <si>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</si>
  <si>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</si>
  <si>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</si>
  <si>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</si>
  <si>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</si>
  <si>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</si>
  <si>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</si>
  <si>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</si>
  <si>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</si>
  <si>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</si>
  <si>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</si>
  <si>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</si>
  <si>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</si>
  <si>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</si>
  <si>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</si>
  <si>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</si>
  <si>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</si>
  <si>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</si>
  <si>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</si>
  <si>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</si>
  <si>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</si>
  <si>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</si>
  <si>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</si>
  <si>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</si>
  <si>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</si>
  <si>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</si>
  <si>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</si>
  <si>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</si>
  <si>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</si>
  <si>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</si>
  <si>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</si>
  <si>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</si>
  <si>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</si>
  <si>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</si>
  <si>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</si>
  <si>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</si>
  <si>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</si>
  <si>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</si>
  <si>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</si>
  <si>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</si>
  <si>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</si>
  <si>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</si>
  <si>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</si>
  <si>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</si>
  <si>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</si>
  <si>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</si>
  <si>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</si>
  <si>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</si>
  <si>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</si>
  <si>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</si>
  <si>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</si>
  <si>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</si>
  <si>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</si>
  <si>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</si>
  <si>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</si>
  <si>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</si>
  <si>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</si>
  <si>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</si>
  <si>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</si>
  <si>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</si>
  <si>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</si>
  <si>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</si>
  <si>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</si>
  <si>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</si>
  <si>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</si>
  <si>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</si>
  <si>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</si>
  <si>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</si>
  <si>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</si>
  <si>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</si>
  <si>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</si>
  <si>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</si>
  <si>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</si>
  <si>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</si>
  <si>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</si>
  <si>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</si>
  <si>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</si>
  <si>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</si>
  <si>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</si>
  <si>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</si>
  <si>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</si>
  <si>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</si>
  <si>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</si>
  <si>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</si>
  <si>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</si>
  <si>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</si>
  <si>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</si>
  <si>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</si>
  <si>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</si>
  <si>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</si>
  <si>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</si>
  <si>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</si>
  <si>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</si>
  <si>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</si>
  <si>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</si>
  <si>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</si>
  <si>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</si>
  <si>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</si>
  <si>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</si>
  <si>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</si>
  <si>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</si>
  <si>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</si>
  <si>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</si>
  <si>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</si>
  <si>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</si>
  <si>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</si>
  <si>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</si>
  <si>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</si>
  <si>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</si>
  <si>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</si>
  <si>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</si>
  <si>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</si>
  <si>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</si>
  <si>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</si>
  <si>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</si>
  <si>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</si>
  <si>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</si>
  <si>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</si>
  <si>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</si>
  <si>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</si>
  <si>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</si>
  <si>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</si>
  <si>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</si>
  <si>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</si>
  <si>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</si>
  <si>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</si>
  <si>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</si>
  <si>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</si>
  <si>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</si>
  <si>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</si>
  <si>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</si>
  <si>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</si>
  <si>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</si>
  <si>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</si>
  <si>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</si>
  <si>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</si>
  <si>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</si>
  <si>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</si>
  <si>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</si>
  <si>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</si>
  <si>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</si>
  <si>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</si>
  <si>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</si>
  <si>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</si>
  <si>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</si>
  <si>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</si>
  <si>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</si>
  <si>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</si>
  <si>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</si>
  <si>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</si>
  <si>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</si>
  <si>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</si>
  <si>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</si>
  <si>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</si>
  <si>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</si>
  <si>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</si>
  <si>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</si>
  <si>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</si>
  <si>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</si>
  <si>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</si>
  <si>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</si>
  <si>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</si>
  <si>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</si>
  <si>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</si>
  <si>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</si>
  <si>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</si>
  <si>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</si>
  <si>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</si>
  <si>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</si>
  <si>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</si>
  <si>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</si>
  <si>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</si>
  <si>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</si>
  <si>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</si>
  <si>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</si>
  <si>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</si>
  <si>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</si>
  <si>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</si>
  <si>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</si>
  <si>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</si>
  <si>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</si>
  <si>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</si>
  <si>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</si>
  <si>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</si>
  <si>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</si>
  <si>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</si>
  <si>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</si>
  <si>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</si>
  <si>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</si>
  <si>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</si>
  <si>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</si>
  <si>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</si>
  <si>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</si>
  <si>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</si>
  <si>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</si>
  <si>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</si>
  <si>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</si>
  <si>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</si>
  <si>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</si>
  <si>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</si>
  <si>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</si>
  <si>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</si>
  <si>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</si>
  <si>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</si>
  <si>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</si>
  <si>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</si>
  <si>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</si>
  <si>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</si>
  <si>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</si>
  <si>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</si>
  <si>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</si>
  <si>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</si>
  <si>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</si>
  <si>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</si>
  <si>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</si>
  <si>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</si>
  <si>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</si>
  <si>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</si>
  <si>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</si>
  <si>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</si>
  <si>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</si>
  <si>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</si>
  <si>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</si>
  <si>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</si>
  <si>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</si>
  <si>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</si>
  <si>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</si>
  <si>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</si>
  <si>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</si>
  <si>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</si>
  <si>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</si>
  <si>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</si>
  <si>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</si>
  <si>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</si>
  <si>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</si>
  <si>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</si>
  <si>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</si>
  <si>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</si>
  <si>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</si>
  <si>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</si>
  <si>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</si>
  <si>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</si>
  <si>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</si>
  <si>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</si>
  <si>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</si>
  <si>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</si>
  <si>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</si>
  <si>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</si>
  <si>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</si>
  <si>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</si>
  <si>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</si>
  <si>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</si>
  <si>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</si>
  <si>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</si>
  <si>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</si>
  <si>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</si>
  <si>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</si>
  <si>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</si>
  <si>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</si>
  <si>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</si>
  <si>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</si>
  <si>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</si>
  <si>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</si>
  <si>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</si>
  <si>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</si>
  <si>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</si>
  <si>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</si>
  <si>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</si>
  <si>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</si>
  <si>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</si>
  <si>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</si>
  <si>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</si>
  <si>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</si>
  <si>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</si>
  <si>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</si>
  <si>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</si>
  <si>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</si>
  <si>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</si>
  <si>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</si>
  <si>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</si>
  <si>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</si>
  <si>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</si>
  <si>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</si>
  <si>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</si>
  <si>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</si>
  <si>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</si>
  <si>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</si>
  <si>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</si>
  <si>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</si>
  <si>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</si>
  <si>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</si>
  <si>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</si>
  <si>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</si>
  <si>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</si>
  <si>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</si>
  <si>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</si>
  <si>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</si>
  <si>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</si>
  <si>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</si>
  <si>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</si>
  <si>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</si>
  <si>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</si>
  <si>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</si>
  <si>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</si>
  <si>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</si>
  <si>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</si>
  <si>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</si>
  <si>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</si>
  <si>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</si>
  <si>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</si>
  <si>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</si>
  <si>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</si>
  <si>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</si>
  <si>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</si>
  <si>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</si>
  <si>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</si>
  <si>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</si>
  <si>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</si>
  <si>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</si>
  <si>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</si>
  <si>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</si>
  <si>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</si>
  <si>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</si>
  <si>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</si>
  <si>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</si>
  <si>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</si>
  <si>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</si>
  <si>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</si>
  <si>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</si>
  <si>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</si>
  <si>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</si>
  <si>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</si>
  <si>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</si>
  <si>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</si>
  <si>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</si>
  <si>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</si>
  <si>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</si>
  <si>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</si>
  <si>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</si>
  <si>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</si>
  <si>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</si>
  <si>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</si>
  <si>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</si>
  <si>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</si>
  <si>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</si>
  <si>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</si>
  <si>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</si>
  <si>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</si>
  <si>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</si>
  <si>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</si>
  <si>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</si>
  <si>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</si>
  <si>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</si>
  <si>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</si>
  <si>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</si>
  <si>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</si>
  <si>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</si>
  <si>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</si>
  <si>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</si>
  <si>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</si>
  <si>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</si>
  <si>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</si>
  <si>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</si>
  <si>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</si>
  <si>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</si>
  <si>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</si>
  <si>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</si>
  <si>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</si>
  <si>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</si>
  <si>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</si>
  <si>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</si>
  <si>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</si>
  <si>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</si>
  <si>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</si>
  <si>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</si>
  <si>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</si>
  <si>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</si>
  <si>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</si>
  <si>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</si>
  <si>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</si>
  <si>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</si>
  <si>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</si>
  <si>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</si>
  <si>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</si>
  <si>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</si>
  <si>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</si>
  <si>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</si>
  <si>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</si>
  <si>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</si>
  <si>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</si>
  <si>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</si>
  <si>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</si>
  <si>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</si>
  <si>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</si>
  <si>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</si>
  <si>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</si>
  <si>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</si>
  <si>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</si>
  <si>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</si>
  <si>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</si>
  <si>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</si>
  <si>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</si>
  <si>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</si>
  <si>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</si>
  <si>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</si>
  <si>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</si>
  <si>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</si>
  <si>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</si>
  <si>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</si>
  <si>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</si>
  <si>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</si>
  <si>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</si>
  <si>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</si>
  <si>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</si>
  <si>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</si>
  <si>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</si>
  <si>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</si>
  <si>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</si>
  <si>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</si>
  <si>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</si>
  <si>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</si>
  <si>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</si>
  <si>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</si>
  <si>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</si>
  <si>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</si>
  <si>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</si>
  <si>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</si>
  <si>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</si>
  <si>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</si>
  <si>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</si>
  <si>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</si>
  <si>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</si>
  <si>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</si>
  <si>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</si>
  <si>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</si>
  <si>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</si>
  <si>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</si>
  <si>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</si>
  <si>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</si>
  <si>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</si>
  <si>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</si>
  <si>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</si>
  <si>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</si>
  <si>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</si>
  <si>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</si>
  <si>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</si>
  <si>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</si>
  <si>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</si>
  <si>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</si>
  <si>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</si>
  <si>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</si>
  <si>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</si>
  <si>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</si>
  <si>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</si>
  <si>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</si>
  <si>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</si>
  <si>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</si>
  <si>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</si>
  <si>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</si>
  <si>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</si>
  <si>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</si>
  <si>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</si>
  <si>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</si>
  <si>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</si>
  <si>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</si>
  <si>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</si>
  <si>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</si>
  <si>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</si>
  <si>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</si>
  <si>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</si>
  <si>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</si>
  <si>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</si>
  <si>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</si>
  <si>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</si>
  <si>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</si>
  <si>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</si>
  <si>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</si>
  <si>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</si>
  <si>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</si>
  <si>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</si>
  <si>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</si>
  <si>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</si>
  <si>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</si>
  <si>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</si>
  <si>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</si>
  <si>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</si>
  <si>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</si>
  <si>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</si>
  <si>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</si>
  <si>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</si>
  <si>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</si>
  <si>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</si>
  <si>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</si>
  <si>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</si>
  <si>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</si>
  <si>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</si>
  <si>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</si>
  <si>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</si>
  <si>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</si>
  <si>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</si>
  <si>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</si>
  <si>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</si>
  <si>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</si>
  <si>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</si>
  <si>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</si>
  <si>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</si>
  <si>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</si>
  <si>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</si>
  <si>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</si>
  <si>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</si>
  <si>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</si>
  <si>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</si>
  <si>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</si>
  <si>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</si>
  <si>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</si>
  <si>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</si>
  <si>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</si>
  <si>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</si>
  <si>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</si>
  <si>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</si>
  <si>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</si>
  <si>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</si>
  <si>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</si>
  <si>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</si>
  <si>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</si>
  <si>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</si>
  <si>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</si>
  <si>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</si>
  <si>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</si>
  <si>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</si>
  <si>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</si>
  <si>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</si>
  <si>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</si>
  <si>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</si>
  <si>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</si>
  <si>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</si>
  <si>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</si>
  <si>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</si>
  <si>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</si>
  <si>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</si>
  <si>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</si>
  <si>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</si>
  <si>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</si>
  <si>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</si>
  <si>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</si>
  <si>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</si>
  <si>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</si>
  <si>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</si>
  <si>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</si>
  <si>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</si>
  <si>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</si>
  <si>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</si>
  <si>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</si>
  <si>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</si>
  <si>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</si>
  <si>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</si>
  <si>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</si>
  <si>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</si>
  <si>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</si>
  <si>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</si>
  <si>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</si>
  <si>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</si>
  <si>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</si>
  <si>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</si>
  <si>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</si>
  <si>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</si>
  <si>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</si>
  <si>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</si>
  <si>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</si>
  <si>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</si>
  <si>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</si>
  <si>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</si>
  <si>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</si>
  <si>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</si>
  <si>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</si>
  <si>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</si>
  <si>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</si>
  <si>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</si>
  <si>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</si>
  <si>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</si>
  <si>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</si>
  <si>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</si>
  <si>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</si>
  <si>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</si>
  <si>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</si>
  <si>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</si>
  <si>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</si>
  <si>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</si>
  <si>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</si>
  <si>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</si>
  <si>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</si>
  <si>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</si>
  <si>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</si>
  <si>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</si>
  <si>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</si>
  <si>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</si>
  <si>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</si>
  <si>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</si>
  <si>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</si>
  <si>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</si>
  <si>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</si>
  <si>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</si>
  <si>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</si>
  <si>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</si>
  <si>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</si>
  <si>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</si>
  <si>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</si>
  <si>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</si>
  <si>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</si>
  <si>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</si>
  <si>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</si>
  <si>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</si>
  <si>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</si>
  <si>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</si>
  <si>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</si>
  <si>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</si>
  <si>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</si>
  <si>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</si>
  <si>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</si>
  <si>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</si>
  <si>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</si>
  <si>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</si>
  <si>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</si>
  <si>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</si>
  <si>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</si>
  <si>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</si>
  <si>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</si>
  <si>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</si>
  <si>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</si>
  <si>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</si>
  <si>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</si>
  <si>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</si>
  <si>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</si>
  <si>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</si>
  <si>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</si>
  <si>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</si>
  <si>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</si>
  <si>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</si>
  <si>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</si>
  <si>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</si>
  <si>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</si>
  <si>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</si>
  <si>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</si>
  <si>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</si>
  <si>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</si>
  <si>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</si>
  <si>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</si>
  <si>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</si>
  <si>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</si>
  <si>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</si>
  <si>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</si>
  <si>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</si>
  <si>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</si>
  <si>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</si>
  <si>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</si>
  <si>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</si>
  <si>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</si>
  <si>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</si>
  <si>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</si>
  <si>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</si>
  <si>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</si>
  <si>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</si>
  <si>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</si>
  <si>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</si>
  <si>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</si>
  <si>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</si>
  <si>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</si>
  <si>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</si>
  <si>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</si>
  <si>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</si>
  <si>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</si>
  <si>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</si>
  <si>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</si>
  <si>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</si>
  <si>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</si>
  <si>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</si>
  <si>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</si>
  <si>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</si>
  <si>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</si>
  <si>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</si>
  <si>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</si>
  <si>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</si>
  <si>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</si>
  <si>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</si>
  <si>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</si>
  <si>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</si>
  <si>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</si>
  <si>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</si>
  <si>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</si>
  <si>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</si>
  <si>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</si>
  <si>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</si>
  <si>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</si>
  <si>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</si>
  <si>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</si>
  <si>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</si>
  <si>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</si>
  <si>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</si>
  <si>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</si>
  <si>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</si>
  <si>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</si>
  <si>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</si>
  <si>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</si>
  <si>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</si>
  <si>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</si>
  <si>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</si>
  <si>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</si>
  <si>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</si>
  <si>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</si>
  <si>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</si>
  <si>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</si>
  <si>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</si>
  <si>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</si>
  <si>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</si>
  <si>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</si>
  <si>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</si>
  <si>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</si>
  <si>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</si>
  <si>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</si>
  <si>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</si>
  <si>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</si>
  <si>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</si>
  <si>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</si>
  <si>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</si>
  <si>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</si>
  <si>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</si>
  <si>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</si>
  <si>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</si>
  <si>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</si>
  <si>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</si>
  <si>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</si>
  <si>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</si>
  <si>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</si>
  <si>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</si>
  <si>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</si>
  <si>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</si>
  <si>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</si>
  <si>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</si>
  <si>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</si>
  <si>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</si>
  <si>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</si>
  <si>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</si>
  <si>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</si>
  <si>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</si>
  <si>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</si>
  <si>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</si>
  <si>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</si>
  <si>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</si>
  <si>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</si>
  <si>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</si>
  <si>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</si>
  <si>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</si>
  <si>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</si>
  <si>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</si>
  <si>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</si>
  <si>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</si>
  <si>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</si>
  <si>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</si>
  <si>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</si>
  <si>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</si>
  <si>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</si>
  <si>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</si>
  <si>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</si>
  <si>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</si>
  <si>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</si>
  <si>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</si>
  <si>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</si>
  <si>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</si>
  <si>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</si>
  <si>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</si>
  <si>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</si>
  <si>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</si>
  <si>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</si>
  <si>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</si>
  <si>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</si>
  <si>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</si>
  <si>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</si>
  <si>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</si>
  <si>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</si>
  <si>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</si>
  <si>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</si>
  <si>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</si>
  <si>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</si>
  <si>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</si>
  <si>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</si>
  <si>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</si>
  <si>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</si>
  <si>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</si>
  <si>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</si>
  <si>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</si>
  <si>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</si>
  <si>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</si>
  <si>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</si>
  <si>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</si>
  <si>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</si>
  <si>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</si>
  <si>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</si>
  <si>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</si>
  <si>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</si>
  <si>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</si>
  <si>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</si>
  <si>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</si>
  <si>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</si>
  <si>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</si>
  <si>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</si>
  <si>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</si>
  <si>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</si>
  <si>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</si>
  <si>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</si>
  <si>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</si>
  <si>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</si>
  <si>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</si>
  <si>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</si>
  <si>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</si>
  <si>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</si>
  <si>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</si>
  <si>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</si>
  <si>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</si>
  <si>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</si>
  <si>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</si>
  <si>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</si>
  <si>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</si>
  <si>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</si>
  <si>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</si>
  <si>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</si>
  <si>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</si>
  <si>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</si>
  <si>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</si>
  <si>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</si>
  <si>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</si>
  <si>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</si>
  <si>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</si>
  <si>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</si>
  <si>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</si>
  <si>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</si>
  <si>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</si>
  <si>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</si>
  <si>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</si>
  <si>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</si>
  <si>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</si>
  <si>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</si>
  <si>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</si>
  <si>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</si>
  <si>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</si>
  <si>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</si>
  <si>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</si>
  <si>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</si>
  <si>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</si>
  <si>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</si>
  <si>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</si>
  <si>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</si>
  <si>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</si>
  <si>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</si>
  <si>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</si>
  <si>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</si>
  <si>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</si>
  <si>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</si>
  <si>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</si>
  <si>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</si>
  <si>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</si>
  <si>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</si>
  <si>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</si>
  <si>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</si>
  <si>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</si>
  <si>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</si>
  <si>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</si>
  <si>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</si>
  <si>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</si>
  <si>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</si>
  <si>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</si>
  <si>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</si>
  <si>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</si>
  <si>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</si>
  <si>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</si>
  <si>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</si>
  <si>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</si>
  <si>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</si>
  <si>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</si>
  <si>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</si>
  <si>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</si>
  <si>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</si>
  <si>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</si>
  <si>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</si>
  <si>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</si>
  <si>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</si>
  <si>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</si>
  <si>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</si>
  <si>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</si>
  <si>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</si>
  <si>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</si>
  <si>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</si>
  <si>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</si>
  <si>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</si>
  <si>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</si>
  <si>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</si>
  <si>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</si>
  <si>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</si>
  <si>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</si>
  <si>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</si>
  <si>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</si>
  <si>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</si>
  <si>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</si>
  <si>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</si>
  <si>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</si>
  <si>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</si>
  <si>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</si>
  <si>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</si>
  <si>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</si>
  <si>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</si>
  <si>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</si>
  <si>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</si>
  <si>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</si>
  <si>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</si>
  <si>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</si>
  <si>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</si>
  <si>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</si>
  <si>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</si>
  <si>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</si>
  <si>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</si>
  <si>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</si>
  <si>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</si>
  <si>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</si>
  <si>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</si>
  <si>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</si>
  <si>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</si>
  <si>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</si>
  <si>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</si>
  <si>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</si>
  <si>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</si>
  <si>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</si>
  <si>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</si>
  <si>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</si>
  <si>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</si>
  <si>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</si>
  <si>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</si>
  <si>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</si>
  <si>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</si>
  <si>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</si>
  <si>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</si>
  <si>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</si>
  <si>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</si>
  <si>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</si>
  <si>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</si>
  <si>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</si>
  <si>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</si>
  <si>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</si>
  <si>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</si>
  <si>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</si>
  <si>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</si>
  <si>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</si>
  <si>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</si>
  <si>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</si>
  <si>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</si>
  <si>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</si>
  <si>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</si>
  <si>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</si>
  <si>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</si>
  <si>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</si>
  <si>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</si>
  <si>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</si>
  <si>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</si>
  <si>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</si>
  <si>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</si>
  <si>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</si>
  <si>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</si>
  <si>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</si>
  <si>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</si>
  <si>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</si>
  <si>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</si>
  <si>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</si>
  <si>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</si>
  <si>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</si>
  <si>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</si>
  <si>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</si>
  <si>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</si>
  <si>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</si>
  <si>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</si>
  <si>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</si>
  <si>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</si>
  <si>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</si>
  <si>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</si>
  <si>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</si>
  <si>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</si>
  <si>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</si>
  <si>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</si>
  <si>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</si>
  <si>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</si>
  <si>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</si>
  <si>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</si>
  <si>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</si>
  <si>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</si>
  <si>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</si>
  <si>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</si>
  <si>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</si>
  <si>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</si>
  <si>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</si>
  <si>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</si>
  <si>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</si>
  <si>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</si>
  <si>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</si>
  <si>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</si>
  <si>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</si>
  <si>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</si>
  <si>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</si>
  <si>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</si>
  <si>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</si>
  <si>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</si>
  <si>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</si>
  <si>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</si>
  <si>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</si>
  <si>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</si>
  <si>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</si>
  <si>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</si>
  <si>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</si>
  <si>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</si>
  <si>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</si>
  <si>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</si>
  <si>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</si>
  <si>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</si>
  <si>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</si>
  <si>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</si>
  <si>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</si>
  <si>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</si>
  <si>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</si>
  <si>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</si>
  <si>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</si>
  <si>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</si>
  <si>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</si>
  <si>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</si>
  <si>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</si>
  <si>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</si>
  <si>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</si>
  <si>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</si>
  <si>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</si>
  <si>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</si>
  <si>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</si>
  <si>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</si>
  <si>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</si>
  <si>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</si>
  <si>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</si>
  <si>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</si>
  <si>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</si>
  <si>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</si>
  <si>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</si>
  <si>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</si>
  <si>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</si>
  <si>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</si>
  <si>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</si>
  <si>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</si>
  <si>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</si>
  <si>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</si>
  <si>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</si>
  <si>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</si>
  <si>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</si>
  <si>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</si>
  <si>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</si>
  <si>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</si>
  <si>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</si>
  <si>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</si>
  <si>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</si>
  <si>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</si>
  <si>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</si>
  <si>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</si>
  <si>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</si>
  <si>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</si>
  <si>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</si>
  <si>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</si>
  <si>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</si>
  <si>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</si>
  <si>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</si>
  <si>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</si>
  <si>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</si>
  <si>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</si>
  <si>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</si>
  <si>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</si>
  <si>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</si>
  <si>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</si>
  <si>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</si>
  <si>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</si>
  <si>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</si>
  <si>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</si>
  <si>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</si>
  <si>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</si>
  <si>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</si>
  <si>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</si>
  <si>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</si>
  <si>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</si>
  <si>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</si>
  <si>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</si>
  <si>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</si>
  <si>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</si>
  <si>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</si>
  <si>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</si>
  <si>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</si>
  <si>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</si>
  <si>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</si>
  <si>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</si>
  <si>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</si>
  <si>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</si>
  <si>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</si>
  <si>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</si>
  <si>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</si>
  <si>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</si>
  <si>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</si>
  <si>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</si>
  <si>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</si>
  <si>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</si>
  <si>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</si>
  <si>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</si>
  <si>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</si>
  <si>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</si>
  <si>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</si>
  <si>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</si>
  <si>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</si>
  <si>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</si>
  <si>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</si>
  <si>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</si>
  <si>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</si>
  <si>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</si>
  <si>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</si>
  <si>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</si>
  <si>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</si>
  <si>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</si>
  <si>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</si>
  <si>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</si>
  <si>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</si>
  <si>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</si>
  <si>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</si>
  <si>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</si>
  <si>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</si>
  <si>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</si>
  <si>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</si>
  <si>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</si>
  <si>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</si>
  <si>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</si>
  <si>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</si>
  <si>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</si>
  <si>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</si>
  <si>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</si>
  <si>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</si>
  <si>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</si>
  <si>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</si>
  <si>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</si>
  <si>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</si>
  <si>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</si>
  <si>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</si>
  <si>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</si>
  <si>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</si>
  <si>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</si>
  <si>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</si>
  <si>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</si>
  <si>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</si>
  <si>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</si>
  <si>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</si>
  <si>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</si>
  <si>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</si>
  <si>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</si>
  <si>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</si>
  <si>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</si>
  <si>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</si>
  <si>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</si>
  <si>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</si>
  <si>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</si>
  <si>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</si>
  <si>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</si>
  <si>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</si>
  <si>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</si>
  <si>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</si>
  <si>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</si>
  <si>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</si>
  <si>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</si>
  <si>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</si>
  <si>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</si>
  <si>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</si>
  <si>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</si>
  <si>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</si>
  <si>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</si>
  <si>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</si>
  <si>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</si>
  <si>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</si>
  <si>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</si>
  <si>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</si>
  <si>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</si>
  <si>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</si>
  <si>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</si>
  <si>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</si>
  <si>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</si>
  <si>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</si>
  <si>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</si>
  <si>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</si>
  <si>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</si>
  <si>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</si>
  <si>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</si>
  <si>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</si>
  <si>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</si>
  <si>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</si>
  <si>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</si>
  <si>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</si>
  <si>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</si>
  <si>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</si>
  <si>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</si>
  <si>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</si>
  <si>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</si>
  <si>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</si>
  <si>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</si>
  <si>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</si>
  <si>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</si>
  <si>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</si>
  <si>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</si>
  <si>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</si>
  <si>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</si>
  <si>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</si>
  <si>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</si>
  <si>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</si>
  <si>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</si>
  <si>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</si>
  <si>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</si>
  <si>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</si>
  <si>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</si>
  <si>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</si>
  <si>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</si>
  <si>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</si>
  <si>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</si>
  <si>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</si>
  <si>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</si>
  <si>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</si>
  <si>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</si>
  <si>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</si>
  <si>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</si>
  <si>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</si>
  <si>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</si>
  <si>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</si>
  <si>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</si>
  <si>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</si>
  <si>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</si>
  <si>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</si>
  <si>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</si>
  <si>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</si>
  <si>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</si>
  <si>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</si>
  <si>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</si>
  <si>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</si>
  <si>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</si>
  <si>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</si>
  <si>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</si>
  <si>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</si>
  <si>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</si>
  <si>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</si>
  <si>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</si>
  <si>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</si>
  <si>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</si>
  <si>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</si>
  <si>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</si>
  <si>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</si>
  <si>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</si>
  <si>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</si>
  <si>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</si>
  <si>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</si>
  <si>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</si>
  <si>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</si>
  <si>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</si>
  <si>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</si>
  <si>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</si>
  <si>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</si>
  <si>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</si>
  <si>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</si>
  <si>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</si>
  <si>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</si>
  <si>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</si>
  <si>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</si>
  <si>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</si>
  <si>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</si>
  <si>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</si>
  <si>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</si>
  <si>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</si>
  <si>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</si>
  <si>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</si>
  <si>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</si>
  <si>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</si>
  <si>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</si>
  <si>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</si>
  <si>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</si>
  <si>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</si>
  <si>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</si>
  <si>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</si>
  <si>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</si>
  <si>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</si>
  <si>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</si>
  <si>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</si>
  <si>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</si>
  <si>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</si>
  <si>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</si>
  <si>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</si>
  <si>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</si>
  <si>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</si>
  <si>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</si>
  <si>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</si>
  <si>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</si>
  <si>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</si>
  <si>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</si>
  <si>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</si>
  <si>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</si>
  <si>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</si>
  <si>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</si>
  <si>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</si>
  <si>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</si>
  <si>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</si>
  <si>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</si>
  <si>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</si>
  <si>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</si>
  <si>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</si>
  <si>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</si>
  <si>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</si>
  <si>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</si>
  <si>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</si>
  <si>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</si>
  <si>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</si>
  <si>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</si>
  <si>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</si>
  <si>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</si>
  <si>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</si>
  <si>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</si>
  <si>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</si>
  <si>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</si>
  <si>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</si>
  <si>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</si>
  <si>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</si>
  <si>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</si>
  <si>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</si>
  <si>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</si>
  <si>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</si>
  <si>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</si>
  <si>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</si>
  <si>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</si>
  <si>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</si>
  <si>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</si>
  <si>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</si>
  <si>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</si>
  <si>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</si>
  <si>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</si>
  <si>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</si>
  <si>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</si>
  <si>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</si>
  <si>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</si>
  <si>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</si>
  <si>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</si>
  <si>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</si>
  <si>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</si>
  <si>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</si>
  <si>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</si>
  <si>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</si>
  <si>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</si>
  <si>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</si>
  <si>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</si>
  <si>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</si>
  <si>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</si>
  <si>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</si>
  <si>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</si>
  <si>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</si>
  <si>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</si>
  <si>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</si>
  <si>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</si>
  <si>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</si>
  <si>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</si>
  <si>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</si>
  <si>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</si>
  <si>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</si>
  <si>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</si>
  <si>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</si>
  <si>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</si>
  <si>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</si>
  <si>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</si>
  <si>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</si>
  <si>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</si>
  <si>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</si>
  <si>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</si>
  <si>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</si>
  <si>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</si>
  <si>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</si>
  <si>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</si>
  <si>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</si>
  <si>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</si>
  <si>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</si>
  <si>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</si>
  <si>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</si>
  <si>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</si>
  <si>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</si>
  <si>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</si>
  <si>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</si>
  <si>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</si>
  <si>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</si>
  <si>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</si>
  <si>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</si>
  <si>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</si>
  <si>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</si>
  <si>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</si>
  <si>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</si>
  <si>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</si>
  <si>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</si>
  <si>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</si>
  <si>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</si>
  <si>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</si>
  <si>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</si>
  <si>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</si>
  <si>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</si>
  <si>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</si>
  <si>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</si>
  <si>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</si>
  <si>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</si>
  <si>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</si>
  <si>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</si>
  <si>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</si>
  <si>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</si>
  <si>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</si>
  <si>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</si>
  <si>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</si>
  <si>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</si>
  <si>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</si>
  <si>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</si>
  <si>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</si>
  <si>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</si>
  <si>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</si>
  <si>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</si>
  <si>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</si>
  <si>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</si>
  <si>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</si>
  <si>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</si>
  <si>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</si>
  <si>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</si>
  <si>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</si>
  <si>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</si>
  <si>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</si>
  <si>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</si>
  <si>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</si>
  <si>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</si>
  <si>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</si>
  <si>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</si>
  <si>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</si>
  <si>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</si>
  <si>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</si>
  <si>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</si>
  <si>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</si>
  <si>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</si>
  <si>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</si>
  <si>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</si>
  <si>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</si>
  <si>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</si>
  <si>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</si>
  <si>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</si>
  <si>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</si>
  <si>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</si>
  <si>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</si>
  <si>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</si>
  <si>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</si>
  <si>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</si>
  <si>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</si>
  <si>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</si>
  <si>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</si>
  <si>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</si>
  <si>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</si>
  <si>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</si>
  <si>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</si>
  <si>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</si>
  <si>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</si>
  <si>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</si>
  <si>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</si>
  <si>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</si>
  <si>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</si>
  <si>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</si>
  <si>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</si>
  <si>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</si>
  <si>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</si>
  <si>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</si>
  <si>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</si>
  <si>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</si>
  <si>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</si>
  <si>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</si>
  <si>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</si>
  <si>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</si>
  <si>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</si>
  <si>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</si>
  <si>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</si>
  <si>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</si>
  <si>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</si>
  <si>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</si>
  <si>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</si>
  <si>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</si>
  <si>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</si>
  <si>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</si>
  <si>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</si>
  <si>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</si>
  <si>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</si>
  <si>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</si>
  <si>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</si>
  <si>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</si>
  <si>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</si>
  <si>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</si>
  <si>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</si>
  <si>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</si>
  <si>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</si>
  <si>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</si>
  <si>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</si>
  <si>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</si>
  <si>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</si>
  <si>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</si>
  <si>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</si>
  <si>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</si>
  <si>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</si>
  <si>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</si>
  <si>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</si>
  <si>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</si>
  <si>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</si>
  <si>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</si>
  <si>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</si>
  <si>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</si>
  <si>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</si>
  <si>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</si>
  <si>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</si>
  <si>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</si>
  <si>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</si>
  <si>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</si>
  <si>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</si>
  <si>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</si>
  <si>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</si>
  <si>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</si>
  <si>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</si>
  <si>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</si>
  <si>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</si>
  <si>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</si>
  <si>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</si>
  <si>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</si>
  <si>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</si>
  <si>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</si>
  <si>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</si>
  <si>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</si>
  <si>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</si>
  <si>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</si>
  <si>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</si>
  <si>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</si>
  <si>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</si>
  <si>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</si>
  <si>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</si>
  <si>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</si>
  <si>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</si>
  <si>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</si>
  <si>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</si>
  <si>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</si>
  <si>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</si>
  <si>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</si>
  <si>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</si>
  <si>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</si>
  <si>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</si>
  <si>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</si>
  <si>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</si>
  <si>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</si>
  <si>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</si>
  <si>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</si>
  <si>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</si>
  <si>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</si>
  <si>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</si>
  <si>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</si>
  <si>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</si>
  <si>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</si>
  <si>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</si>
  <si>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</si>
  <si>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</si>
  <si>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</si>
  <si>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</si>
  <si>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</si>
  <si>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</si>
  <si>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</si>
  <si>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</si>
  <si>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</si>
  <si>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</si>
  <si>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</si>
  <si>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</si>
  <si>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</si>
  <si>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</si>
  <si>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</si>
  <si>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</si>
  <si>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</si>
  <si>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</si>
  <si>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</si>
  <si>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</si>
  <si>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</si>
  <si>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</si>
  <si>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</si>
  <si>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</si>
  <si>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</si>
  <si>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</si>
  <si>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</si>
  <si>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</si>
  <si>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</si>
  <si>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</si>
  <si>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</si>
  <si>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</si>
  <si>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</si>
  <si>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</si>
  <si>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</si>
  <si>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</si>
  <si>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</si>
  <si>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</si>
  <si>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</si>
  <si>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</si>
  <si>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</si>
  <si>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</si>
  <si>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</si>
  <si>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</si>
  <si>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</si>
  <si>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</si>
  <si>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</si>
  <si>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</si>
  <si>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</si>
  <si>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</si>
  <si>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</si>
  <si>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</si>
  <si>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</si>
  <si>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</si>
  <si>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</si>
  <si>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</si>
  <si>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</si>
  <si>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</si>
  <si>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</si>
  <si>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</si>
  <si>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</si>
  <si>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</si>
  <si>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</si>
  <si>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</si>
  <si>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</si>
  <si>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</si>
  <si>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</si>
  <si>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</si>
  <si>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</si>
  <si>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</si>
  <si>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</si>
  <si>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</si>
  <si>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</si>
  <si>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</si>
  <si>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</si>
  <si>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</si>
  <si>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</si>
  <si>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</si>
  <si>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</si>
  <si>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</si>
  <si>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</si>
  <si>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</si>
  <si>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</si>
  <si>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</si>
  <si>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</si>
  <si>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</si>
  <si>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</si>
  <si>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</si>
  <si>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</si>
  <si>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</si>
  <si>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</si>
  <si>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</si>
  <si>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</si>
  <si>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</si>
  <si>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</si>
  <si>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</si>
  <si>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</si>
  <si>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</si>
  <si>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</si>
  <si>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</si>
  <si>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</si>
  <si>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</si>
  <si>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</si>
  <si>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</si>
  <si>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</si>
  <si>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</si>
  <si>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</si>
  <si>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</si>
  <si>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</si>
  <si>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</si>
  <si>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</si>
  <si>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</si>
  <si>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</si>
  <si>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</si>
  <si>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</si>
  <si>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</si>
  <si>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</si>
  <si>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</si>
  <si>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</si>
  <si>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</si>
  <si>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</si>
  <si>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</si>
  <si>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</si>
  <si>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</si>
  <si>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</si>
  <si>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</si>
  <si>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</si>
  <si>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</si>
  <si>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</si>
  <si>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</si>
  <si>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</si>
  <si>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</si>
  <si>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</si>
  <si>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</si>
  <si>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</si>
  <si>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</si>
  <si>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</si>
  <si>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</si>
  <si>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</si>
  <si>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</si>
  <si>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</si>
  <si>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</si>
  <si>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</si>
  <si>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</si>
  <si>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</si>
  <si>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</si>
  <si>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</si>
  <si>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</si>
  <si>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</si>
  <si>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</si>
  <si>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</si>
  <si>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</si>
  <si>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</si>
  <si>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</si>
  <si>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</si>
  <si>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</si>
  <si>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</si>
  <si>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</si>
  <si>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</si>
  <si>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</si>
  <si>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</si>
  <si>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</si>
  <si>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</si>
  <si>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</si>
  <si>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</si>
  <si>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</si>
  <si>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</si>
  <si>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</si>
  <si>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</si>
  <si>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</si>
  <si>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</si>
  <si>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</si>
  <si>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</si>
  <si>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</si>
  <si>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</si>
  <si>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</si>
  <si>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</si>
  <si>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</si>
  <si>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</si>
  <si>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</si>
  <si>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</si>
  <si>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</si>
  <si>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</si>
  <si>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</si>
  <si>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</si>
  <si>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</si>
  <si>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</si>
  <si>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</si>
  <si>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</si>
  <si>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</si>
  <si>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</si>
  <si>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</si>
  <si>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</si>
  <si>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</si>
  <si>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</si>
  <si>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</si>
  <si>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</si>
  <si>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</si>
  <si>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</si>
  <si>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</si>
  <si>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</si>
  <si>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</si>
  <si>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</si>
  <si>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</si>
  <si>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</si>
  <si>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</si>
  <si>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</si>
  <si>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</si>
  <si>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</si>
  <si>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</si>
  <si>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</si>
  <si>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</si>
  <si>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</si>
  <si>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</si>
  <si>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</si>
  <si>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</si>
  <si>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</si>
  <si>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</si>
  <si>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</si>
  <si>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</si>
  <si>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</si>
  <si>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</si>
  <si>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</si>
  <si>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</si>
  <si>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</si>
  <si>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</si>
  <si>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</si>
  <si>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</si>
  <si>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</si>
  <si>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</si>
  <si>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</si>
  <si>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</si>
  <si>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</si>
  <si>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</si>
  <si>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</si>
  <si>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</si>
  <si>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</si>
  <si>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</si>
  <si>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</si>
  <si>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</si>
  <si>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</si>
  <si>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</si>
  <si>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</si>
  <si>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</si>
  <si>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</si>
  <si>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</si>
  <si>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</si>
  <si>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</si>
  <si>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</si>
  <si>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</si>
  <si>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</si>
  <si>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</si>
  <si>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</si>
  <si>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</si>
  <si>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</si>
  <si>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</si>
  <si>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</si>
  <si>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</si>
  <si>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</si>
  <si>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</si>
  <si>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</si>
  <si>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</si>
  <si>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</si>
  <si>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</si>
  <si>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</si>
  <si>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</si>
  <si>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</si>
  <si>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</si>
  <si>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</si>
  <si>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</si>
  <si>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</si>
  <si>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</si>
  <si>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</si>
  <si>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</si>
  <si>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</si>
  <si>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</si>
  <si>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</si>
  <si>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</si>
  <si>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</si>
  <si>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</si>
  <si>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</si>
  <si>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</si>
  <si>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</si>
  <si>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</si>
  <si>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</si>
  <si>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</si>
  <si>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</si>
  <si>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</si>
  <si>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</si>
  <si>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</si>
  <si>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</si>
  <si>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</si>
  <si>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</si>
  <si>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</si>
  <si>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</si>
  <si>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</si>
  <si>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</si>
  <si>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</si>
  <si>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</si>
  <si>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</si>
  <si>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</si>
  <si>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</si>
  <si>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</si>
  <si>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</si>
  <si>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</si>
  <si>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</si>
  <si>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</si>
  <si>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</si>
  <si>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</si>
  <si>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</si>
  <si>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</si>
  <si>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</si>
  <si>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</si>
  <si>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</si>
  <si>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</si>
  <si>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</si>
  <si>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</si>
  <si>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</si>
  <si>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</si>
  <si>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</si>
  <si>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</si>
  <si>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</si>
  <si>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</si>
  <si>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</si>
  <si>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</si>
  <si>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</si>
  <si>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</si>
  <si>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</si>
  <si>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</si>
  <si>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</si>
  <si>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</si>
  <si>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</si>
  <si>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</si>
  <si>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</si>
  <si>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</si>
  <si>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</si>
  <si>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</si>
  <si>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</si>
  <si>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</si>
  <si>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</si>
  <si>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</si>
  <si>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</si>
  <si>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</si>
  <si>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</si>
  <si>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</si>
  <si>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</si>
  <si>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</si>
  <si>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</si>
  <si>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</si>
  <si>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</si>
  <si>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</si>
  <si>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</si>
  <si>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</si>
  <si>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</si>
  <si>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</si>
  <si>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</si>
  <si>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</si>
  <si>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</si>
  <si>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</si>
  <si>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</si>
  <si>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</si>
  <si>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</si>
  <si>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</si>
  <si>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</si>
  <si>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</si>
  <si>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</si>
  <si>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</si>
  <si>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</si>
  <si>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</si>
  <si>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</si>
  <si>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</si>
  <si>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</si>
  <si>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</si>
  <si>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</si>
  <si>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</si>
  <si>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</si>
  <si>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</si>
  <si>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</si>
  <si>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</si>
  <si>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</si>
  <si>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</si>
  <si>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</si>
  <si>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</si>
  <si>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</si>
  <si>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</si>
  <si>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</si>
  <si>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</si>
  <si>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</si>
  <si>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</si>
  <si>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</si>
  <si>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</si>
  <si>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</si>
  <si>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</si>
  <si>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</si>
  <si>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</si>
  <si>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</si>
  <si>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</si>
  <si>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</si>
  <si>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</si>
  <si>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</si>
  <si>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</si>
  <si>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</si>
  <si>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</si>
  <si>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</si>
  <si>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</si>
  <si>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</si>
  <si>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</si>
  <si>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</si>
  <si>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</si>
  <si>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</si>
  <si>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</si>
  <si>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</si>
  <si>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</si>
  <si>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</si>
  <si>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</si>
  <si>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</si>
  <si>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</si>
  <si>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</si>
  <si>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</si>
  <si>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</si>
  <si>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</si>
  <si>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</si>
  <si>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</si>
  <si>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</si>
  <si>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</si>
  <si>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</si>
  <si>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</si>
  <si>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</si>
  <si>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</si>
  <si>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</si>
  <si>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</si>
  <si>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</si>
  <si>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</si>
  <si>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</si>
  <si>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</si>
  <si>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</si>
  <si>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</si>
  <si>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</si>
  <si>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</si>
  <si>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</si>
  <si>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</si>
  <si>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</si>
  <si>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</si>
  <si>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</si>
  <si>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</si>
  <si>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</si>
  <si>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</si>
  <si>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</si>
  <si>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</si>
  <si>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</si>
  <si>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</si>
  <si>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</si>
  <si>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</si>
  <si>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</si>
  <si>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</si>
  <si>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</si>
  <si>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</si>
  <si>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</si>
  <si>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</si>
  <si>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</si>
  <si>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</si>
  <si>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</si>
  <si>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</si>
  <si>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</si>
  <si>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</si>
  <si>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</si>
  <si>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</si>
  <si>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</si>
  <si>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</si>
  <si>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</si>
  <si>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</si>
  <si>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</si>
  <si>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</si>
  <si>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</si>
  <si>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</si>
  <si>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</si>
  <si>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</si>
  <si>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</si>
  <si>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</si>
  <si>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</si>
  <si>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</si>
  <si>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</si>
  <si>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</si>
  <si>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</si>
  <si>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</si>
  <si>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</si>
  <si>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</si>
  <si>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</si>
  <si>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</si>
  <si>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</si>
  <si>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</si>
  <si>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</si>
  <si>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</si>
  <si>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</si>
  <si>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</si>
  <si>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</si>
  <si>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</si>
  <si>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</si>
  <si>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</si>
  <si>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</si>
  <si>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</si>
  <si>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</si>
  <si>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</si>
  <si>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</si>
  <si>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</si>
  <si>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</si>
  <si>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</si>
  <si>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</si>
  <si>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</si>
  <si>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</si>
  <si>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</si>
  <si>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</si>
  <si>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</si>
  <si>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</si>
  <si>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</si>
  <si>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</si>
  <si>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</si>
  <si>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</si>
  <si>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</si>
  <si>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</si>
  <si>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</si>
  <si>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</si>
  <si>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</si>
  <si>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</si>
  <si>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</si>
  <si>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</si>
  <si>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</si>
  <si>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</si>
  <si>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</si>
  <si>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</si>
  <si>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</si>
  <si>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</si>
  <si>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</si>
  <si>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</si>
  <si>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</si>
  <si>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</si>
  <si>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</si>
  <si>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</si>
  <si>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</si>
  <si>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</si>
  <si>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</si>
  <si>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</si>
  <si>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</si>
  <si>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</si>
  <si>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</si>
  <si>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</si>
  <si>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</si>
  <si>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</si>
  <si>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</si>
  <si>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</si>
  <si>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</si>
  <si>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</si>
  <si>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</si>
  <si>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</si>
  <si>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</si>
  <si>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</si>
  <si>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</si>
  <si>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</si>
  <si>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</si>
  <si>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</si>
  <si>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</si>
  <si>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</si>
  <si>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</si>
  <si>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</si>
  <si>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</si>
  <si>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</si>
  <si>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</si>
  <si>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</si>
  <si>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</si>
  <si>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</si>
  <si>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</si>
  <si>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</si>
  <si>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</si>
  <si>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</si>
  <si>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</si>
  <si>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</si>
  <si>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</si>
  <si>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</si>
  <si>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</si>
  <si>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</si>
  <si>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</si>
  <si>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</si>
  <si>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</si>
  <si>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</si>
  <si>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</si>
  <si>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</si>
  <si>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</si>
  <si>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</si>
  <si>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</si>
  <si>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</si>
  <si>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</si>
  <si>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</si>
  <si>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</si>
  <si>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</si>
  <si>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</si>
  <si>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</si>
  <si>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</si>
  <si>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</si>
  <si>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</si>
  <si>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</si>
  <si>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</si>
  <si>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</si>
  <si>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</si>
  <si>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</si>
  <si>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</si>
  <si>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</si>
  <si>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</si>
  <si>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</si>
  <si>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</si>
  <si>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</si>
  <si>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</si>
  <si>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</si>
  <si>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</si>
  <si>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</si>
  <si>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</si>
  <si>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</si>
  <si>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</si>
  <si>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</si>
  <si>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</si>
  <si>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</si>
  <si>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</si>
  <si>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</si>
  <si>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</si>
  <si>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</si>
  <si>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</si>
  <si>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</si>
  <si>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</si>
  <si>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</si>
  <si>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</si>
  <si>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</si>
  <si>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</si>
  <si>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</si>
  <si>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</si>
  <si>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</si>
  <si>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</si>
  <si>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</si>
  <si>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</si>
  <si>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</si>
  <si>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</si>
  <si>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</si>
  <si>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</si>
  <si>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</si>
  <si>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</si>
  <si>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</si>
  <si>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</si>
  <si>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</si>
  <si>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</si>
  <si>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</si>
  <si>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</si>
  <si>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</si>
  <si>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</si>
  <si>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</si>
  <si>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</si>
  <si>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</si>
  <si>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</si>
  <si>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</si>
  <si>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</si>
  <si>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</si>
  <si>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</si>
  <si>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</si>
  <si>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</si>
  <si>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</si>
  <si>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</si>
  <si>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</si>
  <si>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</si>
  <si>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</si>
  <si>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</si>
  <si>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</si>
  <si>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</si>
  <si>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</si>
  <si>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</si>
  <si>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</si>
  <si>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</si>
  <si>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</si>
  <si>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</si>
  <si>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</si>
  <si>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</si>
  <si>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</si>
  <si>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</si>
  <si>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</si>
  <si>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</si>
  <si>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</si>
  <si>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</si>
  <si>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</si>
  <si>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</si>
  <si>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</si>
  <si>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</si>
  <si>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</si>
  <si>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</si>
  <si>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</si>
  <si>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</si>
  <si>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</si>
  <si>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</si>
  <si>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</si>
  <si>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</si>
  <si>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</si>
  <si>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</si>
  <si>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</si>
  <si>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</si>
  <si>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</si>
  <si>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</si>
  <si>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</si>
  <si>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</si>
  <si>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</si>
  <si>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</si>
  <si>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</si>
  <si>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</si>
  <si>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</si>
  <si>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</si>
  <si>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</si>
  <si>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</si>
  <si>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</si>
  <si>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</si>
  <si>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</si>
  <si>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</si>
  <si>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</si>
  <si>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</si>
  <si>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</si>
  <si>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</si>
  <si>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</si>
  <si>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</si>
  <si>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</si>
  <si>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</si>
  <si>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</si>
  <si>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</si>
  <si>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</si>
  <si>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</si>
  <si>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</si>
  <si>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</si>
  <si>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</si>
  <si>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</si>
  <si>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</si>
  <si>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</si>
  <si>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</si>
  <si>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</si>
  <si>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</si>
  <si>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</si>
  <si>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</si>
  <si>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</si>
  <si>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</si>
  <si>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</si>
  <si>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</si>
  <si>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</si>
  <si>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</si>
  <si>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</si>
  <si>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</si>
  <si>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</si>
  <si>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</si>
  <si>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</si>
  <si>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</si>
  <si>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</si>
  <si>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</si>
  <si>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</si>
  <si>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</si>
  <si>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</si>
  <si>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</si>
  <si>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</si>
  <si>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</si>
  <si>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</si>
  <si>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</si>
  <si>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</si>
  <si>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</si>
  <si>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</si>
  <si>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</si>
  <si>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</si>
  <si>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</si>
  <si>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</si>
  <si>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</si>
  <si>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</si>
  <si>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</si>
  <si>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</si>
  <si>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</si>
  <si>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</si>
  <si>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</si>
  <si>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</si>
  <si>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</si>
  <si>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</si>
  <si>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</si>
  <si>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</si>
  <si>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</si>
  <si>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</si>
  <si>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</si>
  <si>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</si>
  <si>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</si>
  <si>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</si>
  <si>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</si>
  <si>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</si>
  <si>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</si>
  <si>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</si>
  <si>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</si>
  <si>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</si>
  <si>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</si>
  <si>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</si>
  <si>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</si>
  <si>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</si>
  <si>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</si>
  <si>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</si>
  <si>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</si>
  <si>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</si>
  <si>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</si>
  <si>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</si>
  <si>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</si>
  <si>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</si>
  <si>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</si>
  <si>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</si>
  <si>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</si>
  <si>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</si>
  <si>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</si>
  <si>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</si>
  <si>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</si>
  <si>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</si>
  <si>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</si>
  <si>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</si>
  <si>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</si>
  <si>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</si>
  <si>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</si>
  <si>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</si>
  <si>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</si>
  <si>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</si>
  <si>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</si>
  <si>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</si>
  <si>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</si>
  <si>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</si>
  <si>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</si>
  <si>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</si>
  <si>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</si>
  <si>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</si>
  <si>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</si>
  <si>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</si>
  <si>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</si>
  <si>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</si>
  <si>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</si>
  <si>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</si>
  <si>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</si>
  <si>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</si>
  <si>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</si>
  <si>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</si>
  <si>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</si>
  <si>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</si>
  <si>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</si>
  <si>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</si>
  <si>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</si>
  <si>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</si>
  <si>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</si>
  <si>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</si>
  <si>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</si>
  <si>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</si>
  <si>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</si>
  <si>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</si>
  <si>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</si>
  <si>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</si>
  <si>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</si>
  <si>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</si>
  <si>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</si>
  <si>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</si>
  <si>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</si>
  <si>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</si>
  <si>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</si>
  <si>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</si>
  <si>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</si>
  <si>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</si>
  <si>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</si>
  <si>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</si>
  <si>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</si>
  <si>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</si>
  <si>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</si>
  <si>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</si>
  <si>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</si>
  <si>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</si>
  <si>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</si>
  <si>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</si>
  <si>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</si>
  <si>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</si>
  <si>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</si>
  <si>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</si>
  <si>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</si>
  <si>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</si>
  <si>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</si>
  <si>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</si>
  <si>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</si>
  <si>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</si>
  <si>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</si>
  <si>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</si>
  <si>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</si>
  <si>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</si>
  <si>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</si>
  <si>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</si>
  <si>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</si>
  <si>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</si>
  <si>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</si>
  <si>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</si>
  <si>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</si>
  <si>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</si>
  <si>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</si>
  <si>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</si>
  <si>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</si>
  <si>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</si>
  <si>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</si>
  <si>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</si>
  <si>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</si>
  <si>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</si>
  <si>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</si>
  <si>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</si>
  <si>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</si>
  <si>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</si>
  <si>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</si>
  <si>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</si>
  <si>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</si>
  <si>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</si>
  <si>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</si>
  <si>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</si>
  <si>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</si>
  <si>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</si>
  <si>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</si>
  <si>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</si>
  <si>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</si>
  <si>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</si>
  <si>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</si>
  <si>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</si>
  <si>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</si>
  <si>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</si>
  <si>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</si>
  <si>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</si>
  <si>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</si>
  <si>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</si>
  <si>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</si>
  <si>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</si>
  <si>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</si>
  <si>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</si>
  <si>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</si>
  <si>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</si>
  <si>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</si>
  <si>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</si>
  <si>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</si>
  <si>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</si>
  <si>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</si>
  <si>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</si>
  <si>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</si>
  <si>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</si>
  <si>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</si>
  <si>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</si>
  <si>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</si>
  <si>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</si>
  <si>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</si>
  <si>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</si>
  <si>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</si>
  <si>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</si>
  <si>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</si>
  <si>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</si>
  <si>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</si>
  <si>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</si>
  <si>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</si>
  <si>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</si>
  <si>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</si>
  <si>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</si>
  <si>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</si>
  <si>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</si>
  <si>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</si>
  <si>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</si>
  <si>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</si>
  <si>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</si>
  <si>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</si>
  <si>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</si>
  <si>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</si>
  <si>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</si>
  <si>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</si>
  <si>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</si>
  <si>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</si>
  <si>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</si>
  <si>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</si>
  <si>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</si>
  <si>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</si>
  <si>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</si>
  <si>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</si>
  <si>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</si>
  <si>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</si>
  <si>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</si>
  <si>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</si>
  <si>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</si>
  <si>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</si>
  <si>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</si>
  <si>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</si>
  <si>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</si>
  <si>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</si>
  <si>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</si>
  <si>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</si>
  <si>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</si>
  <si>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</si>
  <si>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</si>
  <si>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</si>
  <si>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</si>
  <si>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</si>
  <si>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</si>
  <si>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</si>
  <si>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</si>
  <si>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</si>
  <si>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</si>
  <si>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</si>
  <si>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</si>
  <si>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</si>
  <si>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</si>
  <si>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</si>
  <si>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</si>
  <si>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</si>
  <si>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</si>
  <si>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</si>
  <si>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</si>
  <si>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</si>
  <si>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</si>
  <si>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</si>
  <si>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</si>
  <si>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</si>
  <si>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</si>
  <si>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</si>
  <si>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</si>
  <si>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</si>
  <si>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</si>
  <si>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</si>
  <si>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</si>
  <si>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</si>
  <si>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</si>
  <si>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</si>
  <si>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</si>
  <si>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</si>
  <si>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</si>
  <si>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</si>
  <si>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</si>
  <si>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</si>
  <si>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</si>
  <si>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</si>
  <si>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</si>
  <si>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</si>
  <si>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</si>
  <si>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</si>
  <si>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</si>
  <si>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</si>
  <si>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</si>
  <si>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</si>
  <si>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</si>
  <si>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</si>
  <si>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</si>
  <si>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</si>
  <si>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</si>
  <si>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</si>
  <si>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</si>
  <si>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</si>
  <si>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</si>
  <si>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</si>
  <si>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</si>
  <si>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</si>
  <si>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</si>
  <si>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</si>
  <si>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</si>
  <si>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</si>
  <si>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</si>
  <si>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</si>
  <si>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</si>
  <si>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</si>
  <si>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</si>
  <si>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</si>
  <si>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</si>
  <si>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</si>
  <si>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</si>
  <si>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</si>
  <si>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</si>
  <si>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</si>
  <si>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</si>
  <si>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</si>
  <si>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</si>
  <si>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</si>
  <si>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</si>
  <si>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</si>
  <si>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</si>
  <si>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</si>
  <si>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</si>
  <si>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</si>
  <si>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</si>
  <si>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</si>
  <si>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</si>
  <si>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</si>
  <si>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</si>
  <si>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</si>
  <si>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</si>
  <si>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</si>
  <si>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</si>
  <si>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</si>
  <si>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</si>
  <si>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</si>
  <si>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</si>
  <si>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</si>
  <si>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</si>
  <si>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</si>
  <si>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</si>
  <si>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</si>
  <si>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</si>
  <si>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</si>
  <si>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</si>
  <si>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</si>
  <si>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</si>
  <si>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</si>
  <si>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</si>
  <si>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</si>
  <si>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</si>
  <si>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</si>
  <si>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</si>
  <si>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</si>
  <si>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</si>
  <si>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</si>
  <si>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</si>
  <si>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</si>
  <si>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</si>
  <si>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</si>
  <si>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</si>
  <si>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</si>
  <si>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</si>
  <si>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</si>
  <si>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</si>
  <si>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</si>
  <si>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</si>
  <si>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</si>
  <si>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</si>
  <si>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</si>
  <si>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</si>
  <si>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</si>
  <si>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</si>
  <si>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</si>
  <si>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</si>
  <si>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</si>
  <si>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</si>
  <si>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</si>
  <si>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</si>
  <si>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</si>
  <si>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</si>
  <si>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</si>
  <si>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</si>
  <si>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</si>
  <si>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</si>
  <si>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</si>
  <si>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</si>
  <si>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</si>
  <si>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</si>
  <si>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</si>
  <si>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</si>
  <si>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</si>
  <si>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</si>
  <si>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</si>
  <si>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</si>
  <si>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</si>
  <si>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</si>
  <si>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</si>
  <si>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</si>
  <si>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</si>
  <si>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</si>
  <si>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</si>
  <si>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</si>
  <si>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</si>
  <si>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</si>
  <si>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</si>
  <si>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</si>
  <si>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</si>
  <si>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</si>
  <si>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</si>
  <si>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</si>
  <si>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</si>
  <si>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</si>
  <si>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</si>
  <si>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</si>
  <si>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</si>
  <si>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</si>
  <si>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</si>
  <si>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</si>
  <si>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</si>
  <si>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</si>
  <si>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</si>
  <si>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</si>
  <si>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</si>
  <si>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</si>
  <si>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</si>
  <si>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</si>
  <si>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</si>
  <si>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</si>
  <si>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</si>
  <si>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</si>
  <si>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</si>
  <si>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</si>
  <si>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</si>
  <si>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</si>
  <si>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</si>
  <si>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</si>
  <si>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</si>
  <si>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</si>
  <si>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</si>
  <si>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</si>
  <si>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</si>
  <si>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</si>
  <si>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</si>
  <si>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</si>
  <si>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</si>
  <si>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</si>
  <si>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</si>
  <si>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</si>
  <si>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</si>
  <si>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</si>
  <si>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</si>
  <si>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</si>
  <si>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</si>
  <si>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</si>
  <si>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</si>
  <si>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</si>
  <si>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</si>
  <si>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</si>
  <si>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</si>
  <si>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</si>
  <si>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</si>
  <si>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</si>
  <si>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</si>
  <si>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</si>
  <si>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</si>
  <si>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</si>
  <si>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</si>
  <si>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</si>
  <si>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</si>
  <si>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</si>
  <si>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</si>
  <si>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</si>
  <si>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</si>
  <si>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</si>
  <si>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</si>
  <si>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</si>
  <si>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</si>
  <si>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</si>
  <si>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</si>
  <si>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</si>
  <si>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</si>
  <si>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</si>
  <si>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</si>
  <si>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</si>
  <si>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</si>
  <si>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</si>
  <si>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</si>
  <si>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</si>
  <si>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</si>
  <si>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</si>
  <si>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</si>
  <si>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</si>
  <si>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</si>
  <si>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</si>
  <si>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</si>
  <si>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</si>
  <si>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</si>
  <si>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</si>
  <si>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</si>
  <si>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</si>
  <si>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</si>
  <si>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</si>
  <si>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</si>
  <si>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</si>
  <si>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</si>
  <si>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</si>
  <si>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</si>
  <si>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</si>
  <si>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</si>
  <si>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</si>
  <si>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</si>
  <si>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</si>
  <si>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</si>
  <si>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</si>
  <si>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</si>
  <si>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</si>
  <si>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</si>
  <si>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</si>
  <si>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</si>
  <si>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</si>
  <si>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</si>
  <si>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</si>
  <si>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</si>
  <si>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</si>
  <si>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</si>
  <si>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</si>
  <si>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</si>
  <si>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</si>
  <si>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</si>
  <si>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</si>
  <si>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</si>
  <si>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</si>
  <si>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</si>
  <si>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</si>
  <si>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</si>
  <si>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</si>
  <si>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</si>
  <si>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</si>
  <si>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</si>
  <si>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</si>
  <si>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</si>
  <si>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</si>
  <si>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</si>
  <si>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</si>
  <si>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</si>
  <si>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</si>
  <si>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</si>
  <si>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</si>
  <si>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</si>
  <si>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</si>
  <si>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</si>
  <si>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</si>
  <si>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</si>
  <si>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</si>
  <si>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</si>
  <si>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</si>
  <si>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</si>
  <si>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</si>
  <si>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</si>
  <si>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</si>
  <si>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</si>
  <si>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</si>
  <si>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</si>
  <si>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</si>
  <si>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</si>
  <si>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</si>
  <si>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</si>
  <si>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</si>
  <si>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</si>
  <si>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</si>
  <si>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</si>
  <si>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</si>
  <si>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</si>
  <si>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</si>
  <si>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</si>
  <si>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</si>
  <si>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</si>
  <si>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</si>
  <si>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</si>
  <si>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</si>
  <si>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</si>
  <si>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</si>
  <si>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</si>
  <si>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</si>
  <si>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</si>
  <si>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</si>
  <si>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</si>
  <si>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</si>
  <si>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</si>
  <si>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</si>
  <si>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</si>
  <si>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</si>
  <si>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</si>
  <si>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</si>
  <si>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</si>
  <si>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</si>
  <si>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</si>
  <si>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</si>
  <si>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</si>
  <si>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</si>
  <si>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</si>
  <si>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</si>
  <si>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</si>
  <si>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</si>
  <si>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</si>
  <si>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</si>
  <si>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</si>
  <si>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</si>
  <si>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</si>
  <si>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</si>
  <si>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</si>
  <si>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</si>
  <si>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</si>
  <si>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</si>
  <si>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</si>
  <si>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</si>
  <si>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</si>
  <si>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</si>
  <si>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</si>
  <si>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</si>
  <si>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</si>
  <si>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</si>
  <si>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</si>
  <si>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</si>
  <si>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</si>
  <si>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</si>
  <si>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</si>
  <si>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</si>
  <si>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</si>
  <si>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</si>
  <si>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</si>
  <si>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</si>
  <si>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</si>
  <si>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</si>
  <si>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</si>
  <si>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</si>
  <si>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</si>
  <si>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</si>
  <si>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</si>
  <si>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</si>
  <si>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</si>
  <si>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</si>
  <si>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</si>
  <si>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</si>
  <si>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</si>
  <si>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</si>
  <si>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</si>
  <si>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</si>
  <si>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</si>
  <si>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</si>
  <si>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</si>
  <si>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</si>
  <si>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</si>
  <si>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</si>
  <si>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</si>
  <si>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</si>
  <si>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</si>
  <si>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</si>
  <si>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</si>
  <si>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</si>
  <si>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</si>
  <si>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</si>
  <si>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</si>
  <si>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</si>
  <si>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</si>
  <si>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</si>
  <si>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</si>
  <si>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</si>
  <si>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</si>
  <si>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</si>
  <si>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</si>
  <si>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</si>
  <si>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</si>
  <si>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</si>
  <si>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</si>
  <si>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</si>
  <si>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</si>
  <si>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</si>
  <si>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</si>
  <si>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</si>
  <si>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</si>
  <si>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</si>
  <si>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</si>
  <si>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</si>
  <si>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</si>
  <si>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</si>
  <si>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</si>
  <si>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</si>
  <si>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</si>
  <si>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</si>
  <si>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</si>
  <si>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</si>
  <si>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</si>
  <si>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</si>
  <si>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</si>
  <si>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</si>
  <si>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</si>
  <si>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</si>
  <si>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</si>
  <si>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</si>
  <si>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</si>
  <si>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</si>
  <si>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</si>
  <si>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</si>
  <si>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</si>
  <si>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</si>
  <si>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</si>
  <si>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</si>
  <si>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</si>
  <si>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</si>
  <si>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</si>
  <si>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</si>
  <si>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</si>
  <si>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</si>
  <si>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</si>
  <si>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</si>
  <si>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</si>
  <si>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</si>
  <si>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</si>
  <si>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</si>
  <si>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</si>
  <si>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</si>
  <si>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</si>
  <si>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</si>
  <si>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</si>
  <si>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</si>
  <si>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</si>
  <si>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</si>
  <si>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</si>
  <si>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</si>
  <si>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</si>
  <si>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</si>
  <si>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</si>
  <si>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</si>
  <si>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</si>
  <si>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</si>
  <si>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</si>
  <si>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</si>
  <si>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</si>
  <si>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</si>
  <si>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</si>
  <si>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</si>
  <si>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</si>
  <si>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</si>
  <si>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</si>
  <si>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</si>
  <si>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</si>
  <si>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</si>
  <si>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</si>
  <si>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</si>
  <si>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</si>
  <si>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</si>
  <si>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</si>
  <si>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</si>
  <si>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</si>
  <si>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</si>
  <si>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</si>
  <si>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</si>
  <si>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</si>
  <si>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</si>
  <si>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</si>
  <si>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</si>
  <si>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</si>
  <si>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</si>
  <si>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</si>
  <si>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</si>
  <si>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</si>
  <si>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</si>
  <si>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</si>
  <si>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</si>
  <si>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</si>
  <si>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</si>
  <si>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</si>
  <si>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</si>
  <si>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</si>
  <si>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</si>
  <si>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</si>
  <si>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</si>
  <si>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</si>
  <si>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</si>
  <si>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</si>
  <si>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</si>
  <si>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</si>
  <si>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</si>
  <si>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</si>
  <si>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</si>
  <si>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</si>
  <si>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</si>
  <si>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</si>
  <si>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</si>
  <si>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</si>
  <si>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</si>
  <si>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</si>
  <si>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</si>
  <si>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</si>
  <si>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</si>
  <si>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</si>
  <si>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</si>
  <si>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</si>
  <si>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</si>
  <si>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</si>
  <si>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</si>
  <si>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</si>
  <si>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</si>
  <si>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</si>
  <si>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</si>
  <si>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</si>
  <si>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</si>
  <si>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</si>
  <si>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</si>
  <si>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</si>
  <si>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</si>
  <si>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</si>
  <si>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</si>
  <si>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</si>
  <si>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</si>
  <si>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</si>
  <si>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</si>
  <si>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</si>
  <si>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</si>
  <si>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</si>
  <si>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</si>
  <si>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</si>
  <si>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</si>
  <si>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</si>
  <si>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</si>
  <si>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</si>
  <si>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</si>
  <si>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</si>
  <si>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</si>
  <si>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</si>
  <si>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</si>
  <si>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</si>
  <si>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</si>
  <si>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</si>
  <si>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</si>
  <si>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</si>
  <si>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</si>
  <si>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</si>
  <si>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</si>
  <si>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</si>
  <si>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</si>
  <si>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</si>
  <si>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</si>
  <si>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</si>
  <si>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</si>
  <si>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</si>
  <si>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</si>
  <si>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</si>
  <si>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</si>
  <si>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</si>
  <si>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</si>
  <si>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</si>
  <si>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</si>
  <si>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</si>
  <si>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</si>
  <si>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</si>
  <si>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</si>
  <si>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</si>
  <si>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</si>
  <si>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</si>
  <si>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</si>
  <si>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</si>
  <si>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</si>
  <si>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</si>
  <si>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</si>
  <si>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</si>
  <si>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</si>
  <si>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</si>
  <si>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</si>
  <si>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</si>
  <si>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</si>
  <si>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</si>
  <si>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</si>
  <si>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</si>
  <si>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</si>
  <si>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</si>
  <si>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</si>
  <si>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</si>
  <si>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</si>
  <si>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</si>
  <si>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</si>
  <si>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</si>
  <si>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</si>
  <si>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</si>
  <si>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</si>
  <si>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</si>
  <si>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</si>
  <si>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</si>
  <si>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</si>
  <si>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</si>
  <si>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</si>
  <si>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</si>
  <si>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</si>
  <si>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</si>
  <si>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</si>
  <si>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</si>
  <si>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</si>
  <si>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</si>
  <si>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</si>
  <si>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</si>
  <si>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</si>
  <si>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</si>
  <si>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</si>
  <si>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</si>
  <si>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</si>
  <si>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</si>
  <si>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</si>
  <si>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</si>
  <si>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</si>
  <si>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</si>
  <si>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</si>
  <si>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</si>
  <si>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</si>
  <si>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</si>
  <si>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</si>
  <si>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</si>
  <si>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</si>
  <si>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</si>
  <si>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</si>
  <si>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</si>
  <si>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</si>
  <si>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</si>
  <si>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</si>
  <si>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</si>
  <si>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</si>
  <si>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</si>
  <si>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</si>
  <si>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</si>
  <si>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</si>
  <si>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</si>
  <si>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</si>
  <si>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</si>
  <si>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</si>
  <si>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</si>
  <si>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</si>
  <si>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</si>
  <si>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</si>
  <si>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</si>
  <si>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</si>
  <si>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</si>
  <si>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</si>
  <si>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</si>
  <si>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</si>
  <si>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</si>
  <si>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</si>
  <si>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</si>
  <si>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</si>
  <si>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</si>
  <si>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</si>
  <si>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</si>
  <si>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</si>
  <si>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</si>
  <si>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</si>
  <si>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</si>
  <si>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</si>
  <si>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</si>
  <si>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</si>
  <si>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</si>
  <si>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</si>
  <si>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</si>
  <si>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</si>
  <si>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</si>
  <si>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</si>
  <si>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</si>
  <si>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</si>
  <si>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</si>
  <si>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</si>
  <si>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</si>
  <si>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</si>
  <si>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</si>
  <si>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</si>
  <si>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</si>
  <si>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</si>
  <si>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</si>
  <si>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</si>
  <si>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</si>
  <si>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</si>
  <si>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</si>
  <si>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</si>
  <si>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</si>
  <si>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</si>
  <si>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</si>
  <si>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</si>
  <si>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</si>
  <si>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</si>
  <si>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</si>
  <si>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</si>
  <si>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</si>
  <si>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</si>
  <si>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</si>
  <si>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</si>
  <si>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</si>
  <si>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</si>
  <si>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</si>
  <si>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</si>
  <si>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</si>
  <si>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</si>
  <si>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</si>
  <si>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</si>
  <si>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</si>
  <si>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</si>
  <si>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</si>
  <si>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</si>
  <si>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</si>
  <si>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</si>
  <si>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</si>
  <si>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</si>
  <si>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</si>
  <si>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</si>
  <si>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</si>
  <si>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</si>
  <si>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</si>
  <si>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</si>
  <si>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</si>
  <si>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</si>
  <si>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</si>
  <si>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</si>
  <si>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</si>
  <si>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</si>
  <si>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</si>
  <si>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</si>
  <si>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</si>
  <si>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</si>
  <si>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</si>
  <si>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</si>
  <si>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</si>
  <si>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</si>
  <si>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</si>
  <si>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</si>
  <si>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</si>
  <si>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</si>
  <si>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</si>
  <si>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</si>
  <si>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</si>
  <si>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</si>
  <si>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</si>
  <si>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</si>
  <si>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</si>
  <si>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</si>
  <si>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</si>
  <si>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</si>
  <si>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</si>
  <si>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</si>
  <si>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</si>
  <si>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</si>
  <si>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</si>
  <si>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</si>
  <si>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</si>
  <si>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</si>
  <si>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</si>
  <si>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</si>
  <si>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</si>
  <si>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</si>
  <si>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</si>
  <si>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</si>
  <si>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</si>
  <si>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</si>
  <si>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</si>
  <si>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</si>
  <si>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</si>
  <si>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</si>
  <si>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</si>
  <si>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</si>
  <si>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</si>
  <si>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</si>
  <si>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</si>
  <si>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</si>
  <si>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</si>
  <si>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</si>
  <si>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</si>
  <si>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</si>
  <si>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</si>
  <si>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</si>
  <si>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</si>
  <si>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</si>
  <si>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</si>
  <si>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</si>
  <si>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</si>
  <si>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</si>
  <si>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</si>
  <si>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</si>
  <si>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</si>
  <si>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</si>
  <si>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</si>
  <si>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</si>
  <si>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</si>
  <si>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</si>
  <si>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</si>
  <si>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</si>
  <si>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</si>
  <si>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</si>
  <si>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</si>
  <si>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</si>
  <si>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</si>
  <si>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</si>
  <si>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</si>
  <si>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</si>
  <si>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</si>
  <si>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</si>
  <si>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</si>
  <si>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</si>
  <si>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</si>
  <si>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</si>
  <si>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</si>
  <si>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</si>
  <si>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</si>
  <si>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</si>
  <si>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</si>
  <si>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</si>
  <si>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</si>
  <si>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</si>
  <si>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</si>
  <si>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</si>
  <si>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</si>
  <si>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</si>
  <si>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</si>
  <si>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</si>
  <si>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</si>
  <si>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</si>
  <si>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</si>
  <si>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</si>
  <si>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</si>
  <si>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</si>
  <si>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</si>
  <si>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</si>
  <si>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</si>
  <si>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</si>
  <si>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</si>
  <si>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</si>
  <si>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</si>
  <si>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</si>
  <si>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</si>
  <si>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</si>
  <si>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</si>
  <si>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</si>
  <si>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</si>
  <si>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</si>
  <si>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</si>
  <si>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</si>
  <si>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</si>
  <si>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</si>
  <si>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</si>
  <si>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</si>
  <si>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</si>
  <si>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</si>
  <si>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</si>
  <si>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</si>
  <si>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</si>
  <si>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</si>
  <si>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</si>
  <si>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</si>
  <si>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</si>
  <si>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</si>
  <si>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</si>
  <si>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</si>
  <si>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</si>
  <si>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</si>
  <si>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</si>
  <si>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</si>
  <si>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</si>
  <si>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</si>
  <si>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</si>
  <si>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</si>
  <si>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</si>
  <si>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</si>
  <si>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</si>
  <si>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</si>
  <si>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</si>
  <si>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</si>
  <si>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</si>
  <si>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</si>
  <si>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</si>
  <si>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</si>
  <si>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</si>
  <si>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</si>
  <si>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</si>
  <si>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</si>
  <si>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</si>
  <si>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</si>
  <si>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</si>
  <si>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</si>
  <si>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</si>
  <si>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</si>
  <si>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</si>
  <si>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</si>
  <si>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</si>
  <si>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</si>
  <si>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</si>
  <si>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</si>
  <si>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</si>
  <si>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</si>
  <si>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</si>
  <si>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</si>
  <si>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</si>
  <si>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</si>
  <si>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</si>
  <si>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</si>
  <si>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</si>
  <si>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</si>
  <si>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</si>
  <si>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</si>
  <si>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</si>
  <si>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</si>
  <si>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</si>
  <si>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</si>
  <si>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</si>
  <si>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</si>
  <si>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</si>
  <si>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</si>
  <si>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</si>
  <si>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</si>
  <si>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</si>
  <si>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</si>
  <si>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</si>
  <si>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</si>
  <si>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</si>
  <si>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</si>
  <si>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</si>
  <si>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</si>
  <si>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</si>
  <si>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</si>
  <si>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</si>
  <si>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</si>
  <si>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</si>
  <si>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</si>
  <si>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</si>
  <si>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</si>
  <si>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</si>
  <si>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</si>
  <si>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</si>
  <si>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</si>
  <si>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</si>
  <si>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</si>
  <si>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</si>
  <si>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</si>
  <si>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</si>
  <si>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</si>
  <si>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</si>
  <si>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</si>
  <si>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</si>
  <si>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</si>
  <si>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</si>
  <si>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</si>
  <si>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</si>
  <si>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</si>
  <si>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</si>
  <si>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</si>
  <si>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</si>
  <si>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</si>
  <si>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</si>
  <si>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</si>
  <si>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</si>
  <si>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</si>
  <si>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</si>
  <si>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</si>
  <si>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</si>
  <si>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</si>
  <si>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</si>
  <si>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</si>
  <si>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</si>
  <si>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</si>
  <si>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</si>
  <si>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</si>
  <si>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</si>
  <si>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</si>
  <si>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</si>
  <si>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</si>
  <si>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</si>
  <si>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</si>
  <si>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</si>
  <si>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</si>
  <si>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</si>
  <si>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</si>
  <si>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</si>
  <si>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</si>
  <si>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</si>
  <si>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</si>
  <si>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</si>
  <si>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</si>
  <si>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</si>
  <si>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</si>
  <si>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</si>
  <si>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</si>
  <si>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</si>
  <si>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</si>
  <si>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</si>
  <si>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</si>
  <si>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</si>
  <si>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</si>
  <si>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</si>
  <si>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</si>
  <si>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</si>
  <si>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</si>
  <si>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</si>
  <si>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</si>
  <si>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</si>
  <si>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</si>
  <si>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</si>
  <si>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</si>
  <si>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</si>
  <si>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</si>
  <si>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</si>
  <si>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</si>
  <si>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</si>
  <si>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</si>
  <si>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</si>
  <si>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</si>
  <si>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</si>
  <si>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</si>
  <si>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</si>
  <si>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</si>
  <si>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</si>
  <si>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</si>
  <si>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</si>
  <si>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</si>
  <si>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</si>
  <si>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</si>
  <si>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</si>
  <si>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</si>
  <si>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</si>
  <si>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</si>
  <si>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</si>
  <si>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</si>
  <si>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</si>
  <si>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</si>
  <si>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</si>
  <si>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</si>
  <si>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</si>
  <si>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</si>
  <si>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</si>
  <si>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</si>
  <si>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</si>
  <si>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</si>
  <si>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</si>
  <si>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</si>
  <si>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</si>
  <si>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</si>
  <si>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</si>
  <si>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</si>
  <si>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</si>
  <si>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</si>
  <si>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</si>
  <si>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</si>
  <si>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</si>
  <si>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</si>
  <si>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</si>
  <si>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</si>
  <si>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</si>
  <si>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</si>
  <si>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</si>
  <si>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</si>
  <si>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</si>
  <si>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</si>
  <si>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</si>
  <si>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</si>
  <si>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</si>
  <si>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</si>
  <si>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</si>
  <si>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</si>
  <si>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</si>
  <si>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</si>
  <si>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</si>
  <si>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</si>
  <si>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</si>
  <si>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</si>
  <si>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</si>
  <si>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</si>
  <si>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</si>
  <si>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</si>
  <si>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</si>
  <si>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</si>
  <si>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</si>
  <si>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</si>
  <si>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</si>
  <si>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</si>
  <si>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</si>
  <si>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</si>
  <si>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</si>
  <si>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</si>
  <si>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</si>
  <si>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</si>
  <si>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</si>
  <si>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</si>
  <si>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</si>
  <si>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</si>
  <si>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</si>
  <si>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</si>
  <si>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</si>
  <si>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</si>
  <si>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</si>
  <si>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</si>
  <si>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</si>
  <si>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</si>
  <si>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</si>
  <si>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</si>
  <si>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</si>
  <si>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</si>
  <si>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</si>
  <si>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</si>
  <si>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</si>
  <si>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</si>
  <si>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</si>
  <si>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</si>
  <si>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</si>
  <si>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</si>
  <si>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</si>
  <si>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</si>
  <si>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</si>
  <si>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</si>
  <si>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</si>
  <si>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</si>
  <si>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</si>
  <si>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</si>
  <si>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</si>
  <si>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</si>
  <si>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</si>
  <si>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</si>
  <si>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</si>
  <si>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</si>
  <si>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</si>
  <si>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</si>
  <si>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</si>
  <si>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</si>
  <si>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</si>
  <si>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</si>
  <si>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</si>
  <si>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</si>
  <si>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</si>
  <si>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</si>
  <si>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</si>
  <si>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</si>
  <si>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</si>
  <si>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</si>
  <si>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</si>
  <si>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</si>
  <si>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</si>
  <si>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</si>
  <si>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</si>
  <si>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</si>
  <si>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</si>
  <si>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</si>
  <si>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</si>
  <si>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</si>
  <si>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</si>
  <si>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</si>
  <si>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</si>
  <si>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</si>
  <si>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</si>
  <si>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</si>
  <si>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</si>
  <si>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</si>
  <si>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</si>
  <si>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</si>
  <si>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</si>
  <si>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</si>
  <si>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</si>
  <si>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</si>
  <si>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</si>
  <si>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</si>
  <si>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</si>
  <si>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</si>
  <si>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</si>
  <si>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</si>
  <si>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</si>
  <si>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</si>
  <si>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</si>
  <si>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</si>
  <si>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</si>
  <si>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</si>
  <si>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</si>
  <si>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</si>
  <si>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</si>
  <si>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</si>
  <si>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</si>
  <si>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</si>
  <si>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</si>
  <si>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</si>
  <si>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</si>
  <si>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</si>
  <si>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</si>
  <si>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</si>
  <si>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</si>
  <si>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</si>
  <si>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</si>
  <si>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</si>
  <si>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</si>
  <si>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</si>
  <si>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</si>
  <si>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</si>
  <si>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</si>
  <si>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</si>
  <si>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</si>
  <si>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</si>
  <si>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</si>
  <si>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</si>
  <si>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</si>
  <si>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</si>
  <si>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</si>
  <si>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</si>
  <si>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</si>
  <si>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</si>
  <si>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</si>
  <si>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</si>
  <si>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</si>
  <si>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</si>
  <si>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</si>
  <si>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</si>
  <si>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</si>
  <si>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</si>
  <si>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</si>
  <si>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</si>
  <si>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</si>
  <si>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</si>
  <si>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</si>
  <si>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</si>
  <si>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</si>
  <si>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</si>
  <si>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</si>
  <si>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</si>
  <si>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</si>
  <si>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</si>
  <si>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</si>
  <si>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</si>
  <si>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</si>
  <si>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</si>
  <si>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</si>
  <si>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</si>
  <si>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</si>
  <si>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</si>
  <si>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</si>
  <si>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</si>
  <si>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</si>
  <si>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</si>
  <si>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</si>
  <si>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</si>
  <si>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</si>
  <si>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</si>
  <si>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</si>
  <si>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</si>
  <si>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</si>
  <si>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</si>
  <si>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</si>
  <si>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</si>
  <si>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</si>
  <si>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</si>
  <si>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</si>
  <si>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</si>
  <si>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</si>
  <si>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</si>
  <si>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</si>
  <si>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</si>
  <si>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</si>
  <si>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</si>
  <si>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</si>
  <si>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</si>
  <si>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</si>
  <si>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</si>
  <si>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</si>
  <si>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</si>
  <si>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</si>
  <si>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</si>
  <si>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</si>
  <si>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</si>
  <si>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</si>
  <si>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</si>
  <si>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</si>
  <si>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</si>
  <si>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</si>
  <si>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</si>
  <si>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</si>
  <si>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</si>
  <si>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</si>
  <si>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</si>
  <si>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</si>
  <si>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</si>
  <si>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</si>
  <si>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</si>
  <si>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</si>
  <si>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</si>
  <si>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</si>
  <si>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</si>
  <si>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</si>
  <si>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</si>
  <si>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</si>
  <si>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</si>
  <si>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</si>
  <si>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</si>
  <si>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</si>
  <si>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</si>
  <si>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</si>
  <si>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</si>
  <si>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</si>
  <si>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</si>
  <si>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</si>
  <si>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</si>
  <si>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</si>
  <si>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</si>
  <si>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</si>
  <si>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</si>
  <si>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</si>
  <si>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</si>
  <si>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</si>
  <si>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</si>
  <si>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</si>
  <si>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</si>
  <si>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</si>
  <si>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</si>
  <si>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</si>
  <si>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</si>
  <si>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</si>
  <si>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</si>
  <si>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</si>
  <si>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</si>
  <si>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</si>
  <si>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</si>
  <si>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</si>
  <si>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</si>
  <si>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</si>
  <si>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</si>
  <si>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</si>
  <si>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</si>
  <si>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</si>
  <si>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</si>
  <si>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</si>
  <si>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</si>
  <si>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</si>
  <si>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</si>
  <si>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</si>
  <si>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</si>
  <si>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</si>
  <si>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</si>
  <si>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</si>
  <si>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</si>
  <si>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</si>
  <si>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</si>
  <si>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</si>
  <si>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</si>
  <si>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</si>
  <si>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</si>
  <si>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</si>
  <si>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</si>
  <si>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</si>
  <si>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</si>
  <si>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</si>
  <si>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</si>
  <si>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</si>
  <si>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</si>
  <si>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</si>
  <si>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</si>
  <si>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</si>
  <si>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</si>
  <si>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</si>
  <si>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</si>
  <si>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</si>
  <si>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</si>
  <si>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</si>
  <si>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</si>
  <si>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</si>
  <si>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</si>
  <si>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</si>
  <si>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</si>
  <si>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</si>
  <si>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</si>
  <si>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</si>
  <si>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</si>
  <si>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</si>
  <si>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</si>
  <si>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</si>
  <si>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</si>
  <si>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</si>
  <si>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</si>
  <si>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</si>
  <si>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</si>
  <si>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</si>
  <si>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</si>
  <si>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</si>
  <si>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</si>
  <si>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</si>
  <si>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</si>
  <si>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</si>
  <si>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</si>
  <si>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</si>
  <si>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</si>
  <si>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</si>
  <si>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</si>
  <si>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</si>
  <si>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</si>
  <si>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</si>
  <si>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</si>
  <si>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</si>
  <si>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</si>
  <si>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</si>
  <si>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</si>
  <si>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</si>
  <si>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</si>
  <si>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</si>
  <si>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</si>
  <si>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</si>
  <si>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</si>
  <si>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</si>
  <si>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</si>
  <si>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</si>
  <si>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</si>
  <si>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</si>
  <si>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</si>
  <si>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</si>
  <si>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</si>
  <si>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</si>
  <si>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</si>
  <si>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</si>
  <si>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</si>
  <si>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</si>
  <si>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</si>
  <si>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</si>
  <si>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</si>
  <si>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</si>
  <si>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</si>
  <si>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</si>
  <si>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</si>
  <si>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</si>
  <si>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</si>
  <si>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</si>
  <si>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</si>
  <si>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</si>
  <si>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</si>
  <si>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</si>
  <si>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</si>
  <si>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</si>
  <si>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</si>
  <si>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</si>
  <si>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</si>
  <si>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</si>
  <si>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</si>
  <si>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</si>
  <si>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</si>
  <si>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</si>
  <si>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</si>
  <si>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</si>
  <si>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</si>
  <si>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</si>
  <si>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</si>
  <si>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</si>
  <si>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</si>
  <si>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</si>
  <si>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</si>
  <si>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</si>
  <si>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</si>
  <si>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</si>
  <si>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</si>
  <si>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</si>
  <si>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</si>
  <si>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</si>
  <si>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</si>
  <si>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</si>
  <si>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</si>
  <si>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</si>
  <si>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</si>
  <si>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</si>
  <si>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</si>
  <si>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</si>
  <si>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</si>
  <si>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</si>
  <si>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</si>
  <si>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</si>
  <si>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</si>
  <si>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</si>
  <si>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</si>
  <si>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</si>
  <si>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</si>
  <si>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</si>
  <si>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</si>
  <si>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</si>
  <si>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</si>
  <si>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</si>
  <si>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</si>
  <si>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</si>
  <si>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</si>
  <si>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</si>
  <si>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</si>
  <si>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</si>
  <si>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</si>
  <si>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</si>
  <si>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</si>
  <si>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</si>
  <si>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</si>
  <si>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</si>
  <si>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</si>
  <si>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</si>
  <si>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</si>
  <si>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</si>
  <si>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</si>
  <si>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</si>
  <si>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</si>
  <si>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</si>
  <si>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</si>
  <si>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</si>
  <si>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</si>
  <si>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</si>
  <si>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</si>
  <si>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</si>
  <si>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</si>
  <si>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</si>
  <si>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</si>
  <si>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</si>
  <si>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</si>
  <si>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</si>
  <si>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</si>
  <si>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</si>
  <si>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</si>
  <si>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</si>
  <si>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</si>
  <si>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</si>
  <si>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</si>
  <si>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</si>
  <si>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</si>
  <si>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</si>
  <si>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</si>
  <si>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</si>
  <si>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</si>
  <si>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</si>
  <si>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</si>
  <si>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</si>
  <si>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</si>
  <si>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</si>
  <si>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</si>
  <si>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</si>
  <si>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</si>
  <si>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</si>
  <si>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</si>
  <si>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</si>
  <si>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</si>
  <si>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</si>
  <si>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</si>
  <si>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</si>
  <si>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</si>
  <si>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</si>
  <si>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</si>
  <si>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</si>
  <si>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</si>
  <si>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</si>
  <si>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</si>
  <si>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</si>
  <si>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</si>
  <si>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</si>
  <si>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</si>
  <si>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</si>
  <si>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</si>
  <si>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</si>
  <si>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</si>
  <si>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</si>
  <si>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</si>
  <si>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</si>
  <si>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</si>
  <si>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</si>
  <si>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</si>
  <si>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</si>
  <si>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</si>
  <si>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</si>
  <si>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</si>
  <si>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</si>
  <si>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</si>
  <si>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</si>
  <si>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</si>
  <si>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</si>
  <si>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</si>
  <si>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</si>
  <si>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</si>
  <si>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</si>
  <si>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</si>
  <si>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</si>
  <si>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</si>
  <si>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</si>
  <si>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</si>
  <si>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</si>
  <si>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</si>
  <si>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</si>
  <si>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</si>
  <si>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</si>
  <si>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</si>
  <si>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</si>
  <si>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</si>
  <si>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</si>
  <si>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</si>
  <si>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</si>
  <si>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</si>
  <si>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</si>
  <si>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</si>
  <si>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</si>
  <si>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</si>
  <si>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</si>
  <si>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</si>
  <si>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</si>
  <si>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</si>
  <si>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</si>
  <si>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</si>
  <si>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</si>
  <si>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</si>
  <si>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</si>
  <si>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</si>
  <si>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</si>
  <si>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</si>
  <si>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</si>
  <si>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</si>
  <si>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</si>
  <si>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</si>
  <si>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</si>
  <si>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</si>
  <si>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</si>
  <si>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</si>
  <si>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</si>
  <si>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</si>
  <si>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</si>
  <si>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</si>
  <si>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</si>
  <si>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</si>
  <si>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</si>
  <si>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</si>
  <si>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</si>
  <si>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</si>
  <si>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</si>
  <si>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</si>
  <si>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</si>
  <si>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</si>
  <si>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</si>
  <si>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</si>
  <si>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</si>
  <si>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</si>
  <si>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</si>
  <si>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</si>
  <si>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</si>
  <si>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</si>
  <si>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</si>
  <si>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</si>
  <si>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</si>
  <si>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</si>
  <si>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</si>
  <si>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</si>
  <si>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</si>
  <si>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</si>
  <si>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</si>
  <si>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</si>
  <si>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</si>
  <si>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</si>
  <si>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</si>
  <si>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</si>
  <si>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</si>
  <si>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</si>
  <si>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</si>
  <si>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</si>
  <si>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</si>
  <si>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</si>
  <si>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</si>
  <si>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</si>
  <si>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</si>
  <si>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</si>
  <si>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</si>
  <si>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</si>
  <si>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</si>
  <si>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</si>
  <si>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</si>
  <si>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</si>
  <si>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</si>
  <si>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</si>
  <si>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</si>
  <si>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</si>
  <si>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</si>
  <si>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</si>
  <si>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</si>
  <si>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</si>
  <si>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</si>
  <si>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</si>
  <si>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</si>
  <si>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</si>
  <si>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</si>
  <si>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</si>
  <si>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</si>
  <si>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</si>
  <si>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</si>
  <si>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</si>
  <si>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</si>
  <si>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</si>
  <si>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</si>
  <si>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</si>
  <si>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</si>
  <si>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</si>
  <si>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</si>
  <si>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</si>
  <si>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</si>
  <si>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</si>
  <si>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</si>
  <si>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</si>
  <si>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</si>
  <si>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</si>
  <si>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</si>
  <si>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</si>
  <si>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</si>
  <si>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</si>
  <si>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</si>
  <si>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</si>
  <si>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</si>
  <si>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</si>
  <si>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</si>
  <si>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</si>
  <si>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</si>
  <si>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</si>
  <si>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</si>
  <si>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</si>
  <si>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</si>
  <si>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</si>
  <si>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</si>
  <si>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</si>
  <si>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</si>
  <si>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</si>
  <si>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</si>
  <si>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</si>
  <si>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</si>
  <si>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</si>
  <si>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</si>
  <si>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</si>
  <si>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</si>
  <si>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</si>
  <si>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</si>
  <si>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</si>
  <si>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</si>
  <si>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</si>
  <si>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</si>
  <si>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</si>
  <si>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</si>
  <si>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</si>
  <si>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</si>
  <si>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</si>
  <si>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</si>
  <si>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</si>
  <si>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</si>
  <si>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</si>
  <si>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</si>
  <si>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</si>
  <si>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</si>
  <si>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</si>
  <si>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</si>
  <si>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</si>
  <si>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</si>
  <si>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</si>
  <si>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</si>
  <si>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</si>
  <si>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</si>
  <si>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</si>
  <si>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</si>
  <si>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</si>
  <si>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</si>
  <si>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</si>
  <si>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</si>
  <si>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</si>
  <si>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</si>
  <si>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</si>
  <si>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</si>
  <si>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</si>
  <si>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</si>
  <si>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</si>
  <si>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</si>
  <si>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</si>
  <si>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</si>
  <si>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</si>
  <si>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</si>
  <si>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</si>
  <si>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</si>
  <si>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</si>
  <si>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</si>
  <si>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</si>
  <si>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</si>
  <si>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</si>
  <si>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</si>
  <si>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</si>
  <si>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</si>
  <si>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</si>
  <si>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</si>
  <si>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</si>
  <si>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</si>
  <si>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</si>
  <si>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</si>
  <si>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</si>
  <si>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</si>
  <si>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</si>
  <si>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</si>
  <si>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</si>
  <si>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</si>
  <si>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</si>
  <si>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</si>
  <si>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</si>
  <si>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</si>
  <si>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</si>
  <si>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</si>
  <si>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</si>
  <si>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</si>
  <si>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</si>
  <si>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</si>
  <si>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</si>
  <si>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</si>
  <si>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</si>
  <si>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</si>
  <si>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</si>
  <si>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</si>
  <si>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</si>
  <si>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</si>
  <si>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</si>
  <si>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</si>
  <si>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</si>
  <si>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</si>
  <si>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</si>
  <si>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</si>
  <si>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</si>
  <si>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</si>
  <si>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</si>
  <si>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</si>
  <si>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</si>
  <si>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</si>
  <si>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</si>
  <si>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</si>
  <si>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</si>
  <si>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</si>
  <si>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</si>
  <si>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</si>
  <si>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</si>
  <si>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</si>
  <si>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</si>
  <si>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</si>
  <si>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</si>
  <si>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</si>
  <si>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</si>
  <si>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</si>
  <si>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</si>
  <si>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</si>
  <si>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</si>
  <si>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</si>
  <si>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</si>
  <si>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</si>
  <si>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</si>
  <si>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</si>
  <si>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</si>
  <si>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</si>
  <si>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</si>
  <si>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</si>
  <si>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</si>
  <si>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</si>
  <si>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</si>
  <si>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</si>
  <si>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</si>
  <si>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</si>
  <si>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</si>
  <si>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</si>
  <si>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</si>
  <si>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</si>
  <si>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</si>
  <si>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</si>
  <si>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</si>
  <si>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</si>
  <si>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</si>
  <si>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</si>
  <si>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</si>
  <si>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</si>
  <si>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</si>
  <si>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</si>
  <si>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</si>
  <si>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</si>
  <si>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</si>
  <si>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</si>
  <si>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</si>
  <si>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</si>
  <si>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</si>
  <si>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</si>
  <si>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</si>
  <si>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</si>
  <si>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</si>
  <si>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</si>
  <si>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</si>
  <si>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</si>
  <si>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</si>
  <si>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</si>
  <si>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</si>
  <si>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</si>
  <si>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</si>
  <si>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</si>
  <si>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</si>
  <si>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</si>
  <si>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</si>
  <si>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</si>
  <si>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</si>
  <si>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</si>
  <si>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</si>
  <si>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</si>
  <si>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</si>
  <si>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</si>
  <si>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</si>
  <si>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</si>
  <si>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</si>
  <si>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</si>
  <si>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</si>
  <si>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</si>
  <si>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</si>
  <si>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</si>
  <si>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</si>
  <si>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</si>
  <si>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</si>
  <si>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</si>
  <si>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</si>
  <si>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</si>
  <si>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</si>
  <si>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</si>
  <si>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</si>
  <si>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</si>
  <si>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</si>
  <si>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</si>
  <si>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</si>
  <si>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</si>
  <si>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</si>
  <si>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</si>
  <si>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</si>
  <si>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</si>
  <si>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</si>
  <si>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</si>
  <si>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</si>
  <si>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</si>
  <si>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</si>
  <si>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</si>
  <si>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</si>
  <si>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</si>
  <si>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</si>
  <si>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</si>
  <si>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</si>
  <si>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</si>
  <si>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</si>
  <si>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</si>
  <si>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</si>
  <si>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</si>
  <si>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</si>
  <si>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</si>
  <si>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</si>
  <si>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</si>
  <si>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</si>
  <si>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</si>
  <si>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</si>
  <si>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</si>
  <si>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</si>
  <si>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</si>
  <si>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</si>
  <si>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</si>
  <si>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</si>
  <si>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</si>
  <si>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</si>
  <si>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</si>
  <si>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</si>
  <si>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</si>
  <si>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</si>
  <si>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</si>
  <si>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</si>
  <si>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</si>
  <si>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</si>
  <si>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</si>
  <si>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</si>
  <si>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</si>
  <si>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</si>
  <si>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</si>
  <si>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</si>
  <si>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</si>
  <si>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</si>
  <si>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</si>
  <si>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</si>
  <si>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</si>
  <si>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</si>
  <si>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</si>
  <si>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</si>
  <si>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</si>
  <si>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</si>
  <si>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</si>
  <si>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</si>
  <si>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</si>
  <si>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</si>
  <si>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</si>
  <si>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</si>
  <si>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</si>
  <si>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</si>
  <si>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</si>
  <si>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</si>
  <si>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</si>
  <si>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</si>
  <si>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</si>
  <si>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</si>
  <si>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</si>
  <si>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</si>
  <si>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</si>
  <si>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</si>
  <si>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</si>
  <si>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</si>
  <si>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</si>
  <si>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</si>
  <si>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</si>
  <si>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</si>
  <si>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</si>
  <si>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</si>
  <si>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</si>
  <si>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</si>
  <si>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</si>
  <si>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</si>
  <si>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</si>
  <si>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</si>
  <si>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</si>
  <si>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</si>
  <si>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</si>
  <si>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</si>
  <si>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</si>
  <si>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</si>
  <si>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</si>
  <si>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</si>
  <si>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</si>
  <si>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</si>
  <si>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</si>
  <si>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</si>
  <si>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</si>
  <si>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</si>
  <si>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</si>
  <si>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</si>
  <si>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</si>
  <si>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</si>
  <si>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</si>
  <si>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</si>
  <si>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</si>
  <si>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</si>
  <si>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</si>
  <si>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</si>
  <si>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</si>
  <si>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</si>
  <si>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</si>
  <si>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</si>
  <si>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</si>
  <si>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</si>
  <si>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</si>
  <si>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</si>
  <si>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</si>
  <si>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</si>
  <si>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</si>
  <si>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</si>
  <si>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</si>
  <si>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</si>
  <si>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</si>
  <si>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</si>
  <si>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</si>
  <si>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</si>
  <si>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</si>
  <si>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</si>
  <si>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</si>
  <si>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</si>
  <si>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</si>
  <si>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</si>
  <si>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</si>
  <si>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</si>
  <si>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</si>
  <si>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</si>
  <si>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</si>
  <si>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</si>
  <si>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</si>
  <si>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</si>
  <si>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</si>
  <si>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</si>
  <si>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</si>
  <si>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</si>
  <si>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</si>
  <si>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</si>
  <si>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</si>
  <si>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</si>
  <si>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</si>
  <si>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</si>
  <si>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</si>
  <si>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</si>
  <si>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</si>
  <si>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</si>
  <si>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</si>
  <si>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</si>
  <si>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</si>
  <si>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</si>
  <si>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</si>
  <si>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</si>
  <si>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</si>
  <si>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</si>
  <si>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</si>
  <si>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</si>
  <si>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</si>
  <si>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</si>
  <si>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</si>
  <si>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</si>
  <si>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</si>
  <si>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</si>
  <si>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</si>
  <si>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</si>
  <si>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</si>
  <si>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</si>
  <si>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</si>
  <si>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</si>
  <si>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</si>
  <si>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</si>
  <si>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</si>
  <si>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</si>
  <si>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</si>
  <si>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</si>
  <si>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</si>
  <si>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</si>
  <si>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</si>
  <si>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</si>
  <si>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</si>
  <si>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</si>
  <si>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</si>
  <si>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</si>
  <si>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</si>
  <si>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</si>
  <si>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</si>
  <si>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</si>
  <si>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</si>
  <si>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</si>
  <si>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</si>
  <si>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</si>
  <si>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</si>
  <si>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</si>
  <si>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</si>
  <si>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</si>
  <si>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</si>
  <si>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</si>
  <si>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</si>
  <si>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</si>
  <si>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</si>
  <si>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</si>
  <si>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</si>
  <si>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</si>
  <si>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</si>
  <si>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</si>
  <si>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</si>
  <si>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</si>
  <si>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</si>
  <si>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</si>
  <si>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</si>
  <si>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</si>
  <si>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</si>
  <si>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</si>
  <si>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</si>
  <si>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</si>
  <si>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</si>
  <si>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</si>
  <si>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</si>
  <si>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</si>
  <si>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</si>
  <si>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</si>
  <si>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</si>
  <si>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</si>
  <si>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</si>
  <si>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</si>
  <si>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</si>
  <si>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</si>
  <si>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</si>
  <si>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</si>
  <si>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</si>
  <si>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</si>
  <si>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</si>
  <si>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</si>
  <si>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</si>
  <si>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</si>
  <si>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</si>
  <si>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</si>
  <si>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</si>
  <si>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</si>
  <si>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</si>
  <si>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</si>
  <si>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</si>
  <si>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</si>
  <si>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</si>
  <si>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</si>
  <si>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</si>
  <si>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</si>
  <si>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</si>
  <si>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</si>
  <si>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</si>
  <si>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</si>
  <si>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</si>
  <si>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</si>
  <si>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</si>
  <si>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</si>
  <si>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</si>
  <si>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</si>
  <si>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</si>
  <si>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</si>
  <si>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</si>
  <si>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</si>
  <si>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</si>
  <si>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</si>
  <si>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</si>
  <si>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</si>
  <si>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</si>
  <si>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</si>
  <si>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</si>
  <si>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</si>
  <si>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</si>
  <si>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</si>
  <si>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</si>
  <si>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</si>
  <si>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</si>
  <si>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</si>
  <si>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</si>
  <si>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</si>
  <si>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</si>
  <si>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</si>
  <si>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</si>
  <si>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</si>
  <si>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</si>
  <si>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</si>
  <si>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</si>
  <si>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</si>
  <si>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</si>
  <si>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</si>
  <si>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</si>
  <si>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</si>
  <si>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</si>
  <si>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</si>
  <si>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</si>
  <si>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</si>
  <si>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</si>
  <si>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</si>
  <si>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</si>
  <si>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</si>
  <si>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</si>
  <si>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</si>
  <si>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</si>
  <si>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</si>
  <si>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</si>
  <si>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</si>
  <si>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</si>
  <si>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</si>
  <si>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</si>
  <si>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</si>
  <si>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</si>
  <si>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</si>
  <si>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</si>
  <si>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</si>
  <si>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</si>
  <si>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</si>
  <si>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</si>
  <si>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</si>
  <si>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</si>
  <si>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</si>
  <si>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</si>
  <si>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</si>
  <si>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</si>
  <si>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</si>
  <si>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</si>
  <si>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</si>
  <si>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</si>
  <si>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</si>
  <si>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</si>
  <si>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</si>
  <si>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</si>
  <si>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</si>
  <si>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</si>
  <si>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</si>
  <si>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</si>
  <si>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</si>
  <si>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</si>
  <si>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</si>
  <si>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</si>
  <si>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</si>
  <si>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</si>
  <si>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</si>
  <si>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</si>
  <si>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</si>
  <si>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</si>
  <si>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</si>
  <si>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</si>
  <si>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</si>
  <si>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</si>
  <si>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</si>
  <si>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</si>
  <si>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</si>
  <si>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</si>
  <si>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</si>
  <si>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</si>
  <si>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</si>
  <si>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</si>
  <si>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</si>
  <si>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</si>
  <si>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</si>
  <si>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</si>
  <si>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</si>
  <si>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</si>
  <si>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</si>
  <si>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</si>
  <si>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</si>
  <si>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</si>
  <si>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</si>
  <si>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</si>
  <si>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</si>
  <si>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</si>
  <si>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</si>
  <si>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</si>
  <si>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</si>
  <si>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</si>
  <si>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</si>
  <si>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</si>
  <si>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</si>
  <si>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</si>
  <si>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</si>
  <si>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</si>
  <si>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</si>
  <si>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</si>
  <si>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</si>
  <si>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</si>
  <si>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</si>
  <si>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</si>
  <si>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</si>
  <si>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</si>
  <si>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</si>
  <si>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</si>
  <si>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</si>
  <si>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</si>
  <si>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</si>
  <si>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</si>
  <si>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</si>
  <si>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</si>
  <si>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</si>
  <si>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</si>
  <si>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</si>
  <si>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</si>
  <si>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</si>
  <si>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</si>
  <si>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</si>
  <si>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</si>
  <si>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</si>
  <si>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</si>
  <si>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</si>
  <si>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</si>
  <si>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</si>
  <si>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</si>
  <si>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</si>
  <si>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</si>
  <si>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</si>
  <si>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</si>
  <si>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</si>
  <si>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</si>
  <si>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</si>
  <si>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</si>
  <si>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</si>
  <si>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</si>
  <si>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</si>
  <si>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</si>
  <si>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</si>
  <si>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</si>
  <si>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</si>
  <si>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</si>
  <si>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</si>
  <si>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</si>
  <si>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</si>
  <si>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</si>
  <si>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</si>
  <si>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</si>
  <si>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</si>
  <si>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</si>
  <si>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</si>
  <si>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</si>
  <si>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</si>
  <si>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</si>
  <si>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</si>
  <si>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</si>
  <si>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</si>
  <si>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</si>
  <si>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</si>
  <si>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</si>
  <si>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</si>
  <si>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</si>
  <si>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</si>
  <si>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</si>
  <si>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</si>
  <si>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</si>
  <si>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</si>
  <si>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</si>
  <si>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</si>
  <si>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</si>
  <si>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</si>
  <si>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</si>
  <si>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</si>
  <si>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</si>
  <si>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</si>
  <si>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</si>
  <si>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</si>
  <si>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</si>
  <si>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</si>
  <si>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</si>
  <si>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</si>
  <si>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</si>
  <si>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</si>
  <si>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</si>
  <si>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</si>
  <si>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</si>
  <si>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</si>
  <si>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</si>
  <si>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</si>
  <si>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</si>
  <si>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</si>
  <si>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</si>
  <si>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</si>
  <si>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</si>
  <si>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</si>
  <si>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</si>
  <si>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</si>
  <si>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</si>
  <si>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</si>
  <si>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</si>
  <si>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</si>
  <si>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</si>
  <si>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</si>
  <si>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</si>
  <si>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</si>
  <si>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</si>
  <si>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</si>
  <si>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</si>
  <si>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</si>
  <si>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</si>
  <si>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</si>
  <si>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</si>
  <si>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</si>
  <si>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</si>
  <si>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</si>
  <si>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</si>
  <si>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</si>
  <si>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</si>
  <si>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</si>
  <si>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</si>
  <si>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</si>
  <si>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</si>
  <si>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</si>
  <si>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</si>
  <si>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</si>
  <si>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</si>
  <si>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</si>
  <si>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</si>
  <si>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</si>
  <si>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</si>
  <si>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</si>
  <si>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</si>
  <si>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</si>
  <si>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</si>
  <si>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</si>
  <si>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</si>
  <si>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</si>
  <si>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</si>
  <si>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</si>
  <si>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</si>
  <si>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</si>
  <si>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</si>
  <si>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</si>
  <si>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</si>
  <si>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</si>
  <si>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</si>
  <si>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</si>
  <si>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</si>
  <si>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</si>
  <si>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</si>
  <si>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</si>
  <si>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</si>
  <si>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</si>
  <si>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</si>
  <si>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</si>
  <si>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</si>
  <si>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</si>
  <si>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</si>
  <si>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</si>
  <si>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</si>
  <si>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</si>
  <si>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</si>
  <si>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</si>
  <si>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</si>
  <si>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</si>
  <si>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</si>
  <si>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</si>
  <si>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</si>
  <si>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</si>
  <si>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</si>
  <si>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</si>
  <si>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</si>
  <si>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</si>
  <si>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</si>
  <si>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</si>
  <si>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</si>
  <si>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</si>
  <si>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</si>
  <si>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</si>
  <si>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</si>
  <si>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</si>
  <si>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</si>
  <si>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</si>
  <si>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</si>
  <si>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</si>
  <si>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</si>
  <si>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</si>
  <si>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</si>
  <si>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</si>
  <si>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</si>
  <si>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</si>
  <si>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</si>
  <si>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</si>
  <si>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</si>
  <si>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</si>
  <si>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</si>
  <si>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</si>
  <si>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</si>
  <si>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</si>
  <si>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</si>
  <si>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</si>
  <si>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</si>
  <si>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</si>
  <si>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</si>
  <si>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</si>
  <si>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</si>
  <si>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</si>
  <si>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</si>
  <si>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</si>
  <si>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</si>
  <si>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</si>
  <si>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</si>
  <si>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</si>
  <si>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</si>
  <si>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</si>
  <si>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</si>
  <si>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</si>
  <si>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</si>
  <si>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</si>
  <si>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</si>
  <si>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</si>
  <si>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</si>
  <si>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</si>
  <si>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</si>
  <si>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</si>
  <si>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</si>
  <si>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</si>
  <si>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</si>
  <si>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</si>
  <si>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</si>
  <si>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</si>
  <si>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</si>
  <si>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</si>
  <si>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</si>
  <si>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</si>
  <si>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</si>
  <si>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</si>
  <si>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</si>
  <si>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</si>
  <si>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</si>
  <si>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</si>
  <si>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</si>
  <si>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</si>
  <si>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</si>
  <si>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</si>
  <si>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</si>
  <si>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</si>
  <si>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</si>
  <si>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</si>
  <si>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</si>
  <si>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</si>
  <si>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</si>
  <si>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</si>
  <si>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</si>
  <si>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</si>
  <si>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</si>
  <si>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</si>
  <si>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</si>
  <si>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</si>
  <si>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</si>
  <si>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</si>
  <si>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</si>
  <si>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</si>
  <si>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</si>
  <si>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</si>
  <si>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</si>
  <si>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</si>
  <si>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</si>
  <si>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</si>
  <si>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</si>
  <si>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</si>
  <si>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</si>
  <si>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</si>
  <si>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</si>
  <si>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</si>
  <si>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</si>
  <si>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</si>
  <si>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</si>
  <si>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</si>
  <si>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</si>
  <si>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</si>
  <si>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</si>
  <si>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</si>
  <si>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</si>
  <si>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</si>
  <si>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</si>
  <si>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</si>
  <si>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</si>
  <si>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</si>
  <si>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</si>
  <si>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</si>
  <si>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</si>
  <si>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</si>
  <si>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</si>
  <si>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</si>
  <si>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</si>
  <si>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</si>
  <si>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</si>
  <si>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</si>
  <si>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</si>
  <si>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</si>
  <si>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</si>
  <si>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</si>
  <si>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</si>
  <si>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</si>
  <si>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</si>
  <si>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</si>
  <si>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</si>
  <si>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</si>
  <si>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</si>
  <si>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</si>
  <si>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</si>
  <si>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</si>
  <si>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</si>
  <si>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</si>
  <si>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</si>
  <si>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</si>
  <si>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</si>
  <si>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</si>
  <si>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</si>
  <si>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</si>
  <si>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</si>
  <si>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</si>
  <si>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</si>
  <si>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</si>
  <si>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</si>
  <si>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</si>
  <si>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</si>
  <si>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</si>
  <si>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</si>
  <si>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</si>
  <si>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</si>
  <si>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</si>
  <si>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</si>
  <si>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</si>
  <si>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</si>
  <si>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</si>
  <si>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</si>
  <si>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</si>
  <si>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</si>
  <si>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</si>
  <si>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</si>
  <si>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</si>
  <si>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</si>
  <si>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</si>
  <si>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</si>
  <si>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</si>
  <si>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</si>
  <si>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</si>
  <si>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</si>
  <si>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</si>
  <si>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</si>
  <si>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</si>
  <si>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</si>
  <si>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</si>
  <si>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</si>
  <si>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</si>
  <si>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</si>
  <si>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</si>
  <si>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</si>
  <si>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</si>
  <si>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</si>
  <si>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</si>
  <si>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</si>
  <si>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</si>
  <si>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</si>
  <si>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</si>
  <si>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</si>
  <si>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</si>
  <si>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</si>
  <si>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</si>
  <si>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</si>
  <si>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</si>
  <si>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</si>
  <si>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</si>
  <si>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</si>
  <si>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</si>
  <si>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</si>
  <si>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</si>
  <si>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</si>
  <si>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</si>
  <si>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</si>
  <si>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</si>
  <si>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</si>
  <si>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</si>
  <si>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</si>
  <si>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</si>
  <si>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</si>
  <si>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</si>
  <si>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</si>
  <si>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</si>
  <si>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</si>
  <si>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</si>
  <si>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</si>
  <si>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</si>
  <si>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</si>
  <si>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</si>
  <si>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</si>
  <si>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</si>
  <si>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</si>
  <si>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</si>
  <si>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</si>
  <si>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</si>
  <si>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</si>
  <si>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</si>
  <si>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</si>
  <si>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</si>
  <si>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</si>
  <si>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</si>
  <si>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</si>
  <si>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</si>
  <si>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</si>
  <si>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</si>
  <si>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</si>
  <si>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</si>
  <si>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</si>
  <si>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</si>
  <si>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</si>
  <si>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</si>
  <si>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</si>
  <si>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</si>
  <si>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</si>
  <si>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</si>
  <si>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</si>
  <si>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</si>
  <si>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</si>
  <si>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</si>
  <si>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</si>
  <si>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</si>
  <si>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</si>
  <si>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</si>
  <si>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</si>
  <si>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</si>
  <si>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</si>
  <si>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</si>
  <si>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</si>
  <si>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</si>
  <si>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</si>
  <si>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</si>
  <si>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</si>
  <si>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</si>
  <si>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</si>
  <si>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</si>
  <si>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</si>
  <si>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</si>
  <si>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</si>
  <si>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</si>
  <si>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</si>
  <si>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</si>
  <si>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</si>
  <si>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</si>
  <si>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</si>
  <si>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</si>
  <si>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</si>
  <si>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</si>
  <si>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</si>
  <si>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</si>
  <si>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</si>
  <si>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</si>
  <si>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</si>
  <si>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</si>
  <si>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</si>
  <si>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</si>
  <si>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</si>
  <si>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</si>
  <si>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</si>
  <si>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</si>
  <si>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</si>
  <si>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</si>
  <si>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</si>
  <si>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</si>
  <si>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</si>
  <si>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</si>
  <si>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</si>
  <si>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</si>
  <si>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</si>
  <si>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</si>
  <si>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</si>
  <si>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</si>
  <si>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</si>
  <si>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</si>
  <si>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</si>
  <si>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</si>
  <si>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</si>
  <si>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</si>
  <si>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</si>
  <si>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</si>
  <si>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</si>
  <si>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</si>
  <si>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</si>
  <si>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</si>
  <si>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</si>
  <si>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</si>
  <si>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</si>
  <si>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</si>
  <si>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</si>
  <si>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</si>
  <si>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</si>
  <si>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</si>
  <si>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</si>
  <si>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</si>
  <si>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</si>
  <si>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</si>
  <si>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</si>
  <si>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</si>
  <si>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</si>
  <si>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</si>
  <si>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</si>
  <si>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</si>
  <si>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</si>
  <si>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</si>
  <si>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</si>
  <si>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</si>
  <si>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</si>
  <si>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</si>
  <si>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</si>
  <si>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</si>
  <si>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</si>
  <si>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</si>
  <si>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</si>
  <si>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</si>
  <si>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</si>
  <si>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</si>
  <si>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</si>
  <si>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</si>
  <si>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</si>
  <si>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</si>
  <si>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</si>
  <si>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</si>
  <si>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</si>
  <si>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</si>
  <si>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</si>
  <si>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</si>
  <si>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</si>
  <si>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</si>
  <si>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</si>
  <si>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</si>
  <si>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</si>
  <si>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</si>
  <si>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</si>
  <si>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</si>
  <si>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</si>
  <si>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</si>
  <si>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</si>
  <si>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</si>
  <si>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</si>
  <si>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</si>
  <si>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</si>
  <si>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</si>
  <si>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</si>
  <si>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</si>
  <si>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</si>
  <si>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</si>
  <si>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</si>
  <si>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</si>
  <si>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</si>
  <si>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</si>
  <si>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</si>
  <si>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</si>
  <si>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</si>
  <si>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</si>
  <si>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</si>
  <si>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</si>
  <si>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</si>
  <si>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</si>
  <si>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</si>
  <si>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</si>
  <si>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</si>
  <si>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</si>
  <si>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</si>
  <si>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</si>
  <si>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</si>
  <si>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</si>
  <si>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</si>
  <si>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</si>
  <si>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</si>
  <si>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</si>
  <si>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</si>
  <si>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</si>
  <si>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</si>
  <si>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</si>
  <si>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</si>
  <si>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</si>
  <si>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</si>
  <si>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</si>
  <si>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</si>
  <si>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</si>
  <si>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</si>
  <si>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</si>
  <si>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</si>
  <si>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</si>
  <si>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</si>
  <si>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</si>
  <si>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</si>
  <si>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</si>
  <si>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</si>
  <si>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</si>
  <si>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</si>
  <si>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</si>
  <si>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</si>
  <si>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</si>
  <si>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</si>
  <si>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</si>
  <si>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</si>
  <si>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</si>
  <si>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</si>
  <si>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</si>
  <si>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</si>
  <si>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</si>
  <si>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</si>
  <si>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</si>
  <si>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</si>
  <si>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</si>
  <si>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</si>
  <si>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</si>
  <si>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</si>
  <si>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</si>
  <si>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</si>
  <si>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</si>
  <si>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</si>
  <si>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</si>
  <si>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</si>
  <si>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</si>
  <si>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</si>
  <si>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</si>
  <si>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</si>
  <si>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</si>
  <si>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</si>
  <si>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</si>
  <si>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</si>
  <si>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</si>
  <si>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</si>
  <si>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</si>
  <si>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</si>
  <si>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</si>
  <si>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</si>
  <si>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</si>
  <si>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</si>
  <si>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</si>
  <si>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</si>
  <si>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</si>
  <si>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</si>
  <si>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</si>
  <si>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</si>
  <si>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</si>
  <si>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</si>
  <si>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</si>
  <si>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</si>
  <si>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</si>
  <si>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</si>
  <si>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</si>
  <si>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</si>
  <si>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</si>
  <si>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</si>
  <si>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</si>
  <si>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</si>
  <si>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</si>
  <si>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</si>
  <si>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</si>
  <si>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</si>
  <si>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</si>
  <si>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</si>
  <si>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</si>
  <si>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</si>
  <si>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</si>
  <si>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</si>
  <si>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</si>
  <si>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</si>
  <si>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</si>
  <si>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</si>
  <si>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</si>
  <si>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</si>
  <si>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</si>
  <si>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</si>
  <si>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</si>
  <si>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</si>
  <si>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</si>
  <si>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</si>
  <si>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</si>
  <si>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</si>
  <si>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</si>
  <si>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</si>
  <si>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</si>
  <si>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</si>
  <si>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</si>
  <si>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</si>
  <si>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</si>
  <si>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</si>
  <si>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</si>
  <si>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</si>
  <si>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</si>
  <si>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</si>
  <si>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</si>
  <si>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</si>
  <si>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</si>
  <si>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</si>
  <si>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</si>
  <si>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</si>
  <si>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</si>
  <si>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</si>
  <si>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</si>
  <si>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</si>
  <si>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</si>
  <si>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</si>
  <si>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</si>
  <si>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</si>
  <si>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</si>
  <si>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</si>
  <si>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</si>
  <si>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</si>
  <si>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</si>
  <si>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</si>
  <si>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</si>
  <si>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</si>
  <si>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</si>
  <si>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</si>
  <si>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</si>
  <si>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</si>
  <si>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</si>
  <si>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</si>
  <si>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</si>
  <si>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</si>
  <si>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</si>
  <si>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</si>
  <si>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</si>
  <si>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</si>
  <si>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</si>
  <si>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</si>
  <si>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</si>
  <si>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</si>
  <si>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</si>
  <si>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</si>
  <si>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</si>
  <si>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</si>
  <si>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</si>
  <si>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</si>
  <si>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</si>
  <si>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</si>
  <si>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</si>
  <si>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</si>
  <si>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</si>
  <si>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</si>
  <si>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</si>
  <si>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</si>
  <si>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</si>
  <si>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</si>
  <si>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</si>
  <si>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</si>
  <si>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</si>
  <si>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</si>
  <si>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</si>
  <si>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</si>
  <si>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</si>
  <si>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</si>
  <si>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</si>
  <si>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</si>
  <si>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</si>
  <si>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</si>
  <si>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</si>
  <si>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</si>
  <si>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</si>
  <si>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</si>
  <si>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</si>
  <si>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</si>
  <si>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</si>
  <si>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</si>
  <si>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</si>
  <si>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</si>
  <si>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</si>
  <si>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</si>
  <si>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</si>
  <si>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</si>
  <si>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</si>
  <si>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</si>
  <si>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</si>
  <si>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</si>
  <si>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</si>
  <si>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</si>
  <si>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</si>
  <si>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</si>
  <si>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</si>
  <si>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</si>
  <si>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</si>
  <si>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</si>
  <si>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</si>
  <si>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</si>
  <si>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</si>
  <si>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</si>
  <si>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</si>
  <si>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</si>
  <si>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</si>
  <si>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</si>
  <si>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</si>
  <si>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</si>
  <si>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</si>
  <si>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</si>
  <si>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</si>
  <si>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</si>
  <si>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</si>
  <si>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</si>
  <si>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</si>
  <si>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</si>
  <si>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</si>
  <si>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</si>
  <si>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</si>
  <si>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</si>
  <si>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</si>
  <si>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</si>
  <si>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</si>
  <si>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</si>
  <si>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</si>
  <si>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</si>
  <si>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</si>
  <si>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</si>
  <si>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</si>
  <si>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</si>
  <si>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</si>
  <si>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</si>
  <si>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</si>
  <si>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</si>
  <si>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</si>
  <si>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</si>
  <si>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</si>
  <si>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</si>
  <si>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</si>
  <si>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</si>
  <si>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</si>
  <si>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</si>
  <si>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</si>
  <si>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</si>
  <si>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</si>
  <si>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</si>
  <si>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</si>
  <si>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</si>
  <si>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</si>
  <si>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</si>
  <si>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</si>
  <si>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</si>
  <si>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</si>
  <si>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</si>
  <si>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</si>
  <si>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</si>
  <si>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</si>
  <si>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</si>
  <si>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</si>
  <si>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</si>
  <si>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</si>
  <si>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</si>
  <si>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</si>
  <si>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</si>
  <si>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</si>
  <si>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</si>
  <si>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</si>
  <si>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</si>
  <si>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</si>
  <si>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</si>
  <si>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</si>
  <si>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</si>
  <si>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</si>
  <si>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</si>
  <si>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</si>
  <si>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</si>
  <si>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</si>
  <si>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</si>
  <si>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</si>
  <si>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</si>
  <si>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</si>
  <si>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</si>
  <si>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</si>
  <si>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</si>
  <si>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</si>
  <si>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</si>
  <si>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</si>
  <si>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</si>
  <si>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</si>
  <si>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</si>
  <si>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</si>
  <si>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</si>
  <si>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</si>
  <si>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</si>
  <si>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</si>
  <si>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</si>
  <si>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</si>
  <si>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</si>
  <si>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</si>
  <si>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</si>
  <si>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</si>
  <si>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</si>
  <si>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</si>
  <si>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</si>
  <si>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</si>
  <si>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</si>
  <si>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</si>
  <si>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</si>
  <si>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</si>
  <si>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</si>
  <si>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</si>
  <si>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</si>
  <si>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</si>
  <si>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</si>
  <si>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</si>
  <si>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</si>
  <si>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</si>
  <si>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</si>
  <si>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</si>
  <si>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</si>
  <si>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</si>
  <si>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</si>
  <si>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</si>
  <si>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</si>
  <si>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</si>
  <si>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</si>
  <si>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</si>
  <si>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</si>
  <si>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</si>
  <si>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</si>
  <si>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</si>
  <si>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</si>
  <si>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</si>
  <si>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</si>
  <si>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</si>
  <si>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</si>
  <si>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</si>
  <si>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</si>
  <si>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</si>
  <si>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</si>
  <si>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</si>
  <si>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</si>
  <si>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</si>
  <si>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</si>
  <si>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</si>
  <si>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</si>
  <si>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</si>
  <si>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</si>
  <si>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</si>
  <si>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</si>
  <si>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</si>
  <si>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</si>
  <si>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</si>
  <si>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</si>
  <si>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</si>
  <si>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</si>
  <si>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</si>
  <si>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</si>
  <si>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</si>
  <si>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</si>
  <si>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</si>
  <si>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</si>
  <si>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</si>
  <si>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</si>
  <si>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</si>
  <si>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</si>
  <si>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</si>
  <si>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</si>
  <si>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</si>
  <si>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</si>
  <si>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</si>
  <si>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</si>
  <si>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</si>
  <si>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</si>
  <si>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</si>
  <si>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</si>
  <si>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</si>
  <si>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</si>
  <si>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</si>
  <si>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</si>
  <si>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</si>
  <si>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</si>
  <si>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</si>
  <si>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</si>
  <si>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</si>
  <si>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</si>
  <si>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</si>
  <si>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</si>
  <si>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</si>
  <si>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</si>
  <si>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</si>
  <si>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</si>
  <si>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</si>
  <si>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</si>
  <si>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</si>
  <si>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</si>
  <si>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</si>
  <si>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</si>
  <si>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</si>
  <si>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</si>
  <si>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</si>
  <si>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</si>
  <si>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</si>
  <si>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</si>
  <si>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</si>
  <si>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</si>
  <si>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</si>
  <si>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</si>
  <si>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</si>
  <si>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</si>
  <si>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</si>
  <si>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</si>
  <si>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</si>
  <si>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</si>
  <si>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</si>
  <si>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</si>
  <si>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</si>
  <si>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</si>
  <si>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</si>
  <si>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</si>
  <si>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</si>
  <si>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</si>
  <si>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</si>
  <si>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</si>
  <si>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</si>
  <si>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</si>
  <si>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</si>
  <si>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</si>
  <si>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</si>
  <si>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</si>
  <si>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</si>
  <si>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</si>
  <si>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</si>
  <si>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</si>
  <si>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</si>
  <si>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</si>
  <si>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</si>
  <si>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</si>
  <si>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</si>
  <si>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</si>
  <si>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</si>
  <si>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</si>
  <si>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</si>
  <si>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</si>
  <si>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</si>
  <si>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</si>
  <si>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</si>
  <si>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</si>
  <si>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</si>
  <si>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</si>
  <si>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</si>
  <si>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</si>
  <si>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</si>
  <si>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</si>
  <si>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</si>
  <si>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</si>
  <si>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</si>
  <si>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</si>
  <si>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</si>
  <si>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</si>
  <si>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</si>
  <si>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</si>
  <si>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</si>
  <si>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</si>
  <si>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</si>
  <si>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</si>
  <si>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</si>
  <si>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</si>
  <si>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</si>
  <si>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</si>
  <si>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</si>
  <si>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</si>
  <si>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</si>
  <si>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</si>
  <si>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</si>
  <si>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</si>
  <si>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</si>
  <si>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</si>
  <si>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</si>
  <si>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</si>
  <si>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</si>
  <si>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</si>
  <si>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</si>
  <si>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</si>
  <si>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</si>
  <si>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</si>
  <si>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</si>
  <si>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</si>
  <si>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</si>
  <si>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</si>
  <si>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</si>
  <si>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</si>
  <si>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</si>
  <si>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</si>
  <si>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</si>
  <si>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</si>
  <si>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</si>
  <si>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</si>
  <si>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</si>
  <si>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</si>
  <si>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</si>
  <si>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</si>
  <si>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</si>
  <si>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</si>
  <si>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</si>
  <si>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</si>
  <si>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</si>
  <si>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</si>
  <si>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</si>
  <si>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</si>
  <si>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</si>
  <si>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</si>
  <si>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</si>
  <si>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</si>
  <si>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</si>
  <si>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</si>
  <si>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</si>
  <si>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</si>
  <si>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</si>
  <si>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</si>
  <si>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</si>
  <si>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</si>
  <si>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</si>
  <si>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</si>
  <si>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</si>
  <si>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</si>
  <si>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</si>
  <si>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</si>
  <si>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</si>
  <si>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</si>
  <si>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</si>
  <si>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</si>
  <si>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</si>
  <si>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</si>
  <si>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</si>
  <si>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</si>
  <si>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</si>
  <si>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</si>
  <si>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</si>
  <si>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</si>
  <si>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</si>
  <si>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</si>
  <si>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</si>
  <si>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</si>
  <si>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</si>
  <si>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</si>
  <si>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</si>
  <si>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</si>
  <si>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</si>
  <si>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</si>
  <si>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</si>
  <si>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</si>
  <si>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</si>
  <si>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</si>
  <si>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</si>
  <si>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</si>
  <si>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</si>
  <si>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</si>
  <si>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</si>
  <si>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</si>
  <si>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</si>
  <si>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</si>
  <si>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</si>
  <si>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</si>
  <si>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</si>
  <si>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</si>
  <si>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</si>
  <si>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</si>
  <si>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</si>
  <si>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</si>
  <si>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</si>
  <si>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</si>
  <si>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</si>
  <si>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</si>
  <si>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</si>
  <si>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</si>
  <si>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</si>
  <si>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</si>
  <si>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</si>
  <si>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</si>
  <si>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</si>
  <si>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</si>
  <si>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</si>
  <si>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</si>
  <si>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</si>
  <si>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</si>
  <si>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</si>
  <si>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</si>
  <si>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</si>
  <si>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</si>
  <si>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</si>
  <si>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</si>
  <si>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</si>
  <si>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</si>
  <si>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</si>
  <si>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</si>
  <si>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</si>
  <si>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</si>
  <si>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</si>
  <si>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</si>
  <si>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</si>
  <si>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</si>
  <si>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</si>
  <si>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</si>
  <si>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</si>
  <si>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</si>
  <si>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</si>
  <si>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</si>
  <si>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</si>
  <si>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</si>
  <si>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</si>
  <si>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</si>
  <si>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</si>
  <si>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</si>
  <si>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</si>
  <si>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</si>
  <si>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</si>
  <si>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</si>
  <si>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</si>
  <si>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</si>
  <si>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</si>
  <si>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</si>
  <si>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</si>
  <si>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</si>
  <si>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</si>
  <si>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</si>
  <si>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</si>
  <si>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</si>
  <si>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</si>
  <si>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</si>
  <si>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</si>
  <si>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</si>
  <si>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</si>
  <si>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</si>
  <si>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</si>
  <si>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</si>
  <si>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</si>
  <si>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</si>
  <si>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</si>
  <si>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</si>
  <si>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</si>
  <si>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</si>
  <si>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</si>
  <si>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</si>
  <si>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</si>
  <si>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</si>
  <si>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</si>
  <si>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</si>
  <si>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</si>
  <si>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</si>
  <si>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</si>
  <si>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</si>
  <si>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</si>
  <si>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</si>
  <si>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</si>
  <si>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PCM-20251019-00000932</t>
  </si>
  <si>
    <t>EM Team at site TS</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</si>
  <si>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</si>
  <si>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</si>
  <si>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</si>
  <si>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</si>
  <si>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</si>
  <si>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</si>
  <si>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</si>
  <si>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</si>
  <si>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</si>
  <si>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</si>
  <si>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50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</si>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</sst>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5" totalsRowShown="0" headerRowDxfId="31" dataDxfId="30" headerRowBorderDxfId="28" tableBorderDxfId="29">
  <autoFilter ref="A1:L5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286.54833460647933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6.0530217592531699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0.10792916666105157</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5" t="s">
        <v>14363</v>
      </c>
      <c r="E5" s="137"/>
      <c r="F5" s="138">
        <v>45949.437395833331</v>
      </c>
      <c r="G5" s="139">
        <f ca="1">IFERROR(NOW()-F5,"")</f>
        <v>5.9364351851399988E-2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45949.496760185182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5"/>
      <c r="E7" s="137"/>
      <c r="F7" s="138"/>
      <c r="G7" s="139">
        <f ca="1">IFERROR(NOW()-F7,"")</f>
        <v>45949.496760185182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45949.496760185182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45949.496760185182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45949.496760185182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45949.496760185182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45949.496760185182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45949.496760185182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45949.496760185182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45949.496760185182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45949.496760185182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45949.496760185182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45949.496760185182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45949.496760185182</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45949.496760185182</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45949.496760185182</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45949.496760185182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45949.496760185182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45949.496760185182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45949.496760185182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45949.496760185182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45949.496760185182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45949.496760185182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45949.496760185182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45949.496760185182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45949.496760185182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45949.496760185182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45949.496760185182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45949.496760185182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45949.496760185182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45949.496760185182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45949.496760185182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45949.496760185182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45949.496760185182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45949.496760185182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45949.496760185182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45949.496760185182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45949.496760185182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45949.496760185182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45949.496760185182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45949.496760185182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45949.496760185182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45949.496760185182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45949.496760185182</v>
      </c>
      <c r="H49" s="138"/>
      <c r="I49" s="136" t="str">
        <f>IFERROR(VLOOKUP(D49,DB!A:F,6,0),"")</f>
        <v/>
      </c>
      <c r="J49" s="136" t="str">
        <f>IFERROR(VLOOKUP(D49,DB!A:G,7,0),"")</f>
        <v/>
      </c>
      <c r="K49" s="140"/>
      <c r="L49" s="141" t="str">
        <f>IFERROR(VLOOKUP(D49,DB!A:I,9,0),"")</f>
        <v/>
      </c>
    </row>
    <row r="50" spans="1:12" ht="15" customHeight="1">
      <c r="A50" s="156"/>
      <c r="B50" s="157" t="str">
        <f>IFERROR(VLOOKUP(D50,DB!A:K,11,0),"")</f>
        <v/>
      </c>
      <c r="C50" s="157"/>
      <c r="D50" s="157"/>
      <c r="E50" s="158"/>
      <c r="F50" s="159"/>
      <c r="G50" s="160">
        <f ca="1">IFERROR(NOW()-F50,"")</f>
        <v>45949.496760185182</v>
      </c>
      <c r="H50" s="159"/>
      <c r="I50" s="157" t="str">
        <f>IFERROR(VLOOKUP(D50,DB!A:F,6,0),"")</f>
        <v/>
      </c>
      <c r="J50" s="157" t="str">
        <f>IFERROR(VLOOKUP(D50,DB!A:G,7,0),"")</f>
        <v/>
      </c>
      <c r="K50" s="161"/>
      <c r="L50" s="162" t="str">
        <f>IFERROR(VLOOKUP(D50,DB!A:I,9,0),"")</f>
        <v/>
      </c>
    </row>
    <row r="51" spans="1:12" ht="15" customHeight="1">
      <c r="A51" s="135"/>
      <c r="B51" s="136" t="str">
        <f>IFERROR(VLOOKUP(D51,DB!A:K,11,0),"")</f>
        <v/>
      </c>
      <c r="C51" s="136"/>
      <c r="D51" s="136"/>
      <c r="E51" s="137"/>
      <c r="F51" s="138"/>
      <c r="G51" s="139">
        <f ca="1">IFERROR(NOW()-F51,"")</f>
        <v>45949.496760185182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45949.496760185182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45949.496760185182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45949.496760185182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45949.496760185182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45949.496760185182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45949.496760185182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45949.496760185182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45949.496760185182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45949.496760185182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45949.496760185182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45949.496760185182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45949.496760185182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45949.496760185182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45949.496760185182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45949.496760185182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45949.496760185182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45949.496760185182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45949.496760185182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45949.496760185182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45949.496760185182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45949.496760185182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45949.496760185182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45949.496760185182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45949.496760185182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45949.496760185182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45949.496760185182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45949.496760185182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45949.496760185182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45949.496760185182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45949.496760185182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45949.496760185182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45949.496760185182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45949.496760185182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45949.496760185182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45949.496760185182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45949.496760185182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45949.496760185182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45949.496760185182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45949.496760185182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45949.496760185182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45949.496760185182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45949.496760185182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45949.496760185182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45949.496760185182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45949.496760185182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45949.496760185182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45949.496760185182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45949.496760185182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45949.496760185182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45949.496760185182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45949.496760185182</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45949.496760185182</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45949.496760185182</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45949.496760185182</v>
      </c>
      <c r="H105" s="138"/>
      <c r="I105" s="136" t="str">
        <f>IFERROR(VLOOKUP(D105,DB!A:F,6,0),"")</f>
        <v/>
      </c>
      <c r="J105" s="136" t="str">
        <f>IFERROR(VLOOKUP(D105,DB!A:G,7,0),"")</f>
        <v/>
      </c>
      <c r="K105" s="140"/>
      <c r="L105" s="141" t="str">
        <f>IFERROR(VLOOKUP(D105,DB!A:I,9,0),"")</f>
        <v/>
      </c>
    </row>
    <row r="106" spans="1:12" ht="15" customHeight="1">
      <c r="A106" s="156"/>
      <c r="B106" s="157" t="str">
        <f>IFERROR(VLOOKUP(D106,DB!A:K,11,0),"")</f>
        <v/>
      </c>
      <c r="C106" s="157"/>
      <c r="D106" s="157"/>
      <c r="E106" s="158"/>
      <c r="F106" s="159"/>
      <c r="G106" s="160">
        <f ca="1">IFERROR(NOW()-F106,"")</f>
        <v>45949.496760185182</v>
      </c>
      <c r="H106" s="159"/>
      <c r="I106" s="157" t="str">
        <f>IFERROR(VLOOKUP(D106,DB!A:F,6,0),"")</f>
        <v/>
      </c>
      <c r="J106" s="157" t="str">
        <f>IFERROR(VLOOKUP(D106,DB!A:G,7,0),"")</f>
        <v/>
      </c>
      <c r="K106" s="161"/>
      <c r="L106" s="162" t="str">
        <f>IFERROR(VLOOKUP(D106,DB!A:I,9,0),"")</f>
        <v/>
      </c>
    </row>
  </sheetData>
  <customSheetViews>
    <customSheetView guid="{F6042A99-DD27-4453-835D-0834D95730CC}" filter="1" showAutoFilter="1">
      <pageMargins left="0" right="0" top="0" bottom="0" header="0" footer="0"/>
      <autoFilter ref="B1:M1" xr:uid="{6EB83A7C-F3F0-40CF-9862-9595783D9C5D}"/>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142.76967719907407</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124.496922569444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5.0009847222172539</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45949.496760185182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45949.496760185182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45949.496760185182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45949.496760532405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45949.496760532405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45949.496760532405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45949.496760532405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45949.496760532405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45949.496760532405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45949.496760532405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45949.496760532405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45949.496760532405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45949.496760532405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45949.496760532405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45949.496760532405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45949.496760532405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45949.496760532405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45949.496760532405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45949.496760532405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45949.496760532405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45949.496760532405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45949.496760532405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45949.496760532405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45949.496760532405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45949.496760532405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45949.496760532405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45949.496760532405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45949.496760532405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45949.496760532405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45949.496760532405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45949.496760532405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45949.496760532405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45949.496760532405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45949.496760532405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45949.496760532405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45949.496760532405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45949.496760532405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45949.496760532405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45949.496760532405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45949.496760532405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45949.496760532405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45949.496760532405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45949.496760532405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45949.496760532405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45949.496760532405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45949.496760532405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45949.496760532405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45949.496760532405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45949.496760532405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45949.496760532405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45949.496760532405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45949.496760532405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45949.496760532405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45949.496760532405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45949.496760532405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45949.496760532405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45949.496760532405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45949.496760532405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45949.496760532405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45949.496760532405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45949.496760532405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45949.496760532405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45949.496760532405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45949.496760532405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45949.496760532405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45949.496760532405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45949.496760532405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45949.496760532405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45949.496760532405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45949.496760532405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45949.496760532405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45949.496760532405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45949.496760532405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45949.496760532405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45949.496760532405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45949.496760532405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45949.496760532405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45949.496760532405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45949.496760532405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45949.496760532405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45949.496760532405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45949.496760532405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45949.496760532405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45949.496760532405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45949.496760532405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45949.496760532405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45949.496760532405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45949.496760532405</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45949.496760532405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45949.496760532405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45949.496760532405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45949.496760532405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45949.496760532405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45949.496760532405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45949.496760532405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45949.496760532405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45949.496760532405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45949.496760532405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45949.496760532405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45949.496760532405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45949.496760532405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45949.496760532405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45949.496760532405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45949.496760532405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45949.496760532405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45949.496760532405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45949.496760532405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45949.496760532405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45949.496760532405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45949.496760532405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45949.496760532405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45949.496760532405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45949.496760532405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45949.496760532405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45949.496760532405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45949.496760532405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45949.496760532405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45949.496760532405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45949.496760532405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45949.496760532405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45949.496760532405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45949.496760532405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45949.496760532405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45949.496760532405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45949.496760532405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45949.496760532405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45949.496760532405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45949.496760532405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45949.496760532405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45949.496760532405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45949.496760532405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45949.496760532405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45949.496760532405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45949.496760532405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45949.496760532405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45949.496760532405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45949.496760532405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45949.496760532405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45949.496760532405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45949.496760532405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45949.496760532405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45949.496760532405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45949.496760532405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45949.496760532405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45949.496760532405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45949.496760532405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45949.496760532405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45949.496760532405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45949.496760532405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45949.496760532405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45949.496760532405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45949.496760532405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45949.496760532405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45949.496760532405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45949.496760532405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45949.496760532405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45949.496760532405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45949.496760532405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45949.496760532405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45949.496760532405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45949.496760532405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45949.496760532405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45949.496760532405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45949.496760532405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45949.496760532405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45949.496760532405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45949.496760532405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45949.496760532405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45949.496760532405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45949.496760532405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45949.496760532405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45949.496760532405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45949.496760532405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45949.496760532405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45949.496760532405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45949.496760532405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45949.496760532405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45949.496760532405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45949.496760532405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45949.496760532405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45949.496760532405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45949.496760532405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45949.496760532405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45949.496760532405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45949.496760532405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45949.496760532405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45949.496760532405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45949.496760532405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45949.496760532405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45949.496760532405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45949.496760532405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45949.496760532405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45949.496760532405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45949.496760532405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45949.496760532405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45949.496760532405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45949.496760532405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45949.496760532405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45949.496760532405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45949.496760532405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45949.496760532405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45949.496760532405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45949.496760532405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45949.496760532405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45949.496760532405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45949.496760532405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45949.496760532405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45949.496760532405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45949.496760532405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45949.496760532405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45949.496760532405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45949.496760532405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45949.496760532405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45949.496760532405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45949.496760532405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45949.496760532405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45949.496760532405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45949.496760532405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45949.496760532405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45949.496760532405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45949.496760532405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45949.496760532405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45949.496760532405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45949.496760532405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45949.496760532405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45949.496760532405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45949.496760532405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45949.496760532405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45949.496760532405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45949.496760532405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45949.496760532405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45949.496760532405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45949.496760532405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45949.496760532405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45949.496760532405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45949.496760532405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45949.496760532405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45949.496760532405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45949.496760532405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45949.496760532405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45949.496760532405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45949.496760532405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45949.496760532405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45949.496760532405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45949.496760532405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45949.496760532405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45949.496760532405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45949.496760532405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45949.496760532405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45949.496760532405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45949.496760532405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45949.496760532405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45949.496760532405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45949.496760532405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45949.496760532405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45949.496760532405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45949.496760532405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45949.496760532405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45949.496760532405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45949.496760532405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45949.496760532405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45949.496760532405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45949.496760532405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45949.496760532405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45949.496760532405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45949.496760532405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45949.496760532405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45949.496760532405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45949.496760532405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45949.496760532405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45949.496760532405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45949.496760532405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45949.496760532405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45949.496760532405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45949.496760532405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45949.496760532405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45949.496760532405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45949.496760532405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45949.496760532405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45949.496760532405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45949.496760532405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45949.496760532405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45949.496760532405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45949.496760532405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45949.496760532405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45949.496760532405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45949.496760532405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45949.496760532405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45949.496760532405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45949.496760532405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45949.496760532405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45949.496760532405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45949.496760532405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45949.496760532405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45949.496760532405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45949.496760532405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45949.496760532405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45949.496760532405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45949.496760532405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45949.496760532405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45949.496760532405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45949.496760532405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45949.496760532405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45949.496760532405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45949.496760532405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45949.496760532405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45949.496760532405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45949.496760532405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45949.496760532405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45949.496760532405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45949.496760532405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45949.496760532405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45949.496760532405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45949.496760532405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45949.496760532405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45949.496760532405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45949.496760532405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45949.496760532405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45949.496760532405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45949.496760532405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45949.496760532405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45949.496760532405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45949.496760532405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45949.496760532405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45949.496760532405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45949.496760532405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45949.496760532405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45949.496760532405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45949.496760532405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45949.496760532405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45949.496760532405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45949.496760532405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45949.496760532405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45949.496760532405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45949.496760532405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45949.496760532405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45949.496760532405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45949.496760532405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45949.496760532405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45949.496760532405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45949.496760532405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45949.496760532405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45949.496760532405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45949.496760532405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45949.496760532405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45949.496760532405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45949.496760532405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45949.496760532405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45949.496760532405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45949.496760532405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45949.496760532405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45949.496760532405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45949.496760532405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45949.496760532405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45949.496760532405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45949.496760532405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45949.496760532405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45949.496760532405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45949.496760532405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45949.496760532405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45949.496760532405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45949.496760532405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45949.496760532405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45949.496760532405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45949.496760532405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45949.496760532405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45949.496760532405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45949.496760532405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45949.496760532405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45949.496760532405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45949.496760532405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45949.496760532405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45949.496760532405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45949.496760532405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45949.496760532405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45949.496760532405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45949.496760532405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45949.496760532405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45949.496760532405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45949.496760532405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45949.496760532405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45949.496760532405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45949.496760532405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45949.496760532405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45949.496760532405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45949.496760532405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45949.496760532405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45949.496760532405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45949.496760532405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45949.496760532405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45949.496760532405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45949.496760532405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45949.496760532405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45949.496760532405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45949.496760532405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45949.496760532405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45949.496760532405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45949.496760532405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45949.496760532405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45949.496760532405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45949.496760532405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45949.496760532405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45949.496760532405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45949.496760532405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45949.496760532405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45949.496760532405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45949.496760532405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45949.496760532405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45949.496760532405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45949.496760532405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45949.496760532405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45949.496760532405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45949.496760532405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45949.496760532405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45949.496760532405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45949.496760532405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45949.496760532405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45949.496760532405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45949.496760532405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45949.496760532405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45949.496760532405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45949.496760532405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45949.496760532405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45949.496760532405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45949.496760532405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45949.496760532405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45949.496760532405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45949.496760532405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45949.496760532405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45949.496760532405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45949.496760532405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45949.496760532405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45949.496760532405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45949.496760532405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45949.496760532405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45949.496760532405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45949.496760532405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45949.496760532405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45949.496760532405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45949.496760532405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45949.496760532405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45949.496760532405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45949.496760532405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45949.496760532405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45949.496760532405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45949.496760532405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45949.496760532405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45949.496760532405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45949.496760532405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45949.496760532405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45949.496760532405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45949.496760532405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45949.496760532405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45949.496760532405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45949.496760532405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45949.496760532405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45949.496760532405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45949.496760532405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45949.496760532405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45949.496760532405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45949.496760532405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45949.496760532405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45949.496760532405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45949.496760532405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45949.496760532405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45949.496760532405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45949.496760532405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45949.496760532405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45949.496760532405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45949.496760532405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45949.496760532405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45949.496760532405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45949.496760532405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45949.496760532405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45949.496760532405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45949.496760532405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45949.496760532405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45949.496760532405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45949.496760532405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45949.496760532405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45949.496760532405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45949.496760532405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45949.496760532405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45949.496760532405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45949.496760532405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45949.496760532405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45949.496760532405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45949.496760532405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45949.496760532405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45949.496760532405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45949.496760532405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45949.496760532405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45949.496760532405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45949.496760532405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45949.496760532405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45949.496760532405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45949.496760532405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45949.496760532405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45949.496760532405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45949.496760532405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45949.496760532405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45949.496760532405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45949.496760532405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45949.496760532405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45949.496760532405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45949.496760532405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45949.496760532405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45949.496760532405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45949.496760532405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45949.496760532405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45949.496760532405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45949.496760532405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45949.496760532405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45949.496760532405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45949.496760532405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45949.496760532405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45949.496760532405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45949.496760532405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45949.496760532405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45949.496760532405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45949.496760532405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45949.496760532405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45949.496760532405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45949.496760532405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45949.496760532405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45949.496760532405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45949.496760532405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45949.496760532405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45949.496760532405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45949.496760532405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45949.496760532405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45949.496760532405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45949.496760532405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45949.496760532405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45949.496760532405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45949.496760532405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45949.496760532405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45949.496760532405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45949.496760532405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45949.496760532405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45949.496760532405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45949.496760532405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45949.496760532405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45949.496760532405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45949.496760532405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45949.496760532405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45949.496760532405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45949.496760532405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45949.496760532405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45949.496760532405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45949.496760532405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45949.496760532405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45949.496760532405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45949.496760532405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45949.496760532405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45949.496760532405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45949.496760532405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45949.496760532405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45949.496760532405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45949.496760532405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45949.496760532405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45949.496760532405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45949.496760532405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45949.496760532405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45949.496760532405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45949.496760532405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45949.496760532405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45949.496760532405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45949.496760532405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45949.496760532405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45949.496760532405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45949.496760532405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45949.496760532405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45949.496760532405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45949.496760532405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45949.496760532405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45949.496760532405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45949.496760532405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45949.496760532405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45949.496760532405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45949.496760532405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45949.496760532405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45949.496760532405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45949.496760532405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45949.496760532405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45949.496760532405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45949.496760532405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45949.496760532405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45949.496760532405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45949.496760532405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45949.496760532405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45949.496760532405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45949.496760532405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45949.496760532405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45949.496760532405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45949.496760532405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45949.496760532405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45949.496760532405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45949.496760532405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45949.496760532405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45949.496760532405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45949.496760532405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45949.496760532405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45949.496760532405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45949.496760532405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45949.496760532405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45949.496760532405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45949.496760532405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45949.496760532405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45949.496760532405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45949.496760532405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45949.496760532405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45949.496760532405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45949.496760532405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45949.496760532405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45949.496760532405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45949.496760532405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45949.496760532405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45949.496760532405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45949.496760532405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45949.496760532405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45949.496760532405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45949.496760532405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45949.496760532405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45949.496760532405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45949.496760532405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45949.496760532405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45949.496760532405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45949.496760532405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45949.496760532405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45949.496760532405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45949.496760532405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45949.496760532405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45949.496760532405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45949.496760532405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45949.496760532405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45949.496760532405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45949.496760532405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45949.496760532405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45949.496760532405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45949.496760532405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45949.496760532405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45949.496760532405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45949.496760532405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45949.496760532405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45949.496760532405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45949.496760532405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45949.496760532405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45949.496760532405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45949.496760532405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45949.496760532405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45949.496760532405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45949.496760532405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45949.496760532405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45949.496760532405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45949.496760532405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45949.496760532405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45949.496760532405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45949.496760532405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45949.496760532405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45949.496760532405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45949.496760532405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45949.496760532405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45949.496760532405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45949.496760532405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45949.496760532405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45949.496760532405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45949.496760532405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45949.496760532405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45949.496760532405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45949.496760532405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45949.496760532405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45949.496760532405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45949.496760532405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45949.496760532405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45949.496760532405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45949.496760532405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45949.496760532405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45949.496760532405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45949.496760532405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45949.496760532405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45949.496760532405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45949.496760532405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45949.496760532405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45949.496760532405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45949.496760532405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45949.496760532405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45949.496760532405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45949.496760532405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45949.496760532405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45949.496760532405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45949.496760532405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45949.496760532405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45949.496760532405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45949.496760532405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45949.496760532405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45949.496760532405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45949.496760532405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45949.496760532405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45949.496760532405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45949.496760532405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45949.496760532405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45949.496760532405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45949.496760532405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45949.496760532405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45949.496760532405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45949.496760532405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45949.496760532405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45949.496760532405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45949.496760532405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45949.496760532405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45949.496760532405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45949.496760532405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45949.496760532405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45949.496760532405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45949.496760532405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45949.496760532405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45949.496760532405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45949.496760532405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45949.496760532405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45949.496760532405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45949.496760532405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45949.496760532405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45949.496760532405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45949.496760532405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45949.496760532405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45949.496760532405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45949.496760532405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45949.496760532405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45949.496760532405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45949.496760532405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45949.496760532405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45949.496760532405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45949.496760532405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45949.496760532405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45949.496760532405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45949.496760532405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45949.496760532405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45949.496760532405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45949.496760532405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45949.496760532405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45949.496760532405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45949.496760532405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45949.496760532405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45949.496760532405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45949.496760532405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45949.496760532405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45949.496760532405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45949.496760532405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45949.496760532405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45949.496760532405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45949.496760532405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45949.496760532405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45949.496760532405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45949.496760532405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45949.496760532405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45949.496760532405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45949.496760532405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45949.496760532405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45949.496760532405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45949.496760532405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45949.496760532405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45949.496760532405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45949.496760532405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45949.496760532405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45949.496760532405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45949.496760532405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45949.496760532405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45949.496760532405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45949.496760532405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45949.496760532405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45949.496760532405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45949.496760532405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45949.496760532405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45949.496760532405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45949.496760532405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45949.496760532405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45949.496760532405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45949.496760532405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45949.496760532405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45949.496760532405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45949.496760532405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45949.496760532405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45949.496760532405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45949.496760532405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45949.496760532405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45949.496760532405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45949.496760532405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45949.496760532405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45949.496760532405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45949.496760532405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45949.496760532405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45949.496760532405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45949.496760532405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45949.496760532405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45949.496760532405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45949.496760532405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45949.496760532405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45949.496760532405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45949.496760532405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45949.496760532405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45949.496760532405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45949.496760532405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45949.496760532405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45949.496760532405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45949.496760532405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45949.496760532405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45949.496760532405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45949.496760532405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45949.496760532405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45949.496760532405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45949.496760532405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45949.496760532405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45949.496760532405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45949.496760532405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45949.496760532405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45949.496760532405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45949.496760532405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45949.496760532405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45949.496760532405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45949.496760532405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45949.496760532405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45949.496760532405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45949.496760532405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45949.496760532405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45949.496760532405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45949.496760532405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45949.496760532405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45949.496760532405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45949.496760532405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45949.496760532405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45949.496760532405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45949.496760532405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45949.496760532405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45949.496760532405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45949.496760532405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45949.496760532405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45949.496760532405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45949.496760532405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45949.496760532405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45949.496760532405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45949.496760532405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45949.496760532405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45949.496760532405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45949.496760532405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45949.496760532405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45949.496760532405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45949.496760532405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45949.496760532405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45949.496760532405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45949.496760532405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45949.496760532405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45949.496760532405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45949.496760532405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45949.496760532405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45949.496760532405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45949.496760532405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45949.496760532405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45949.496760532405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45949.496760532405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45949.496760532405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45949.496760532405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45949.496760532405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45949.496760532405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45949.496760532405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45949.496760532405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45949.496760532405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45949.496760532405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45949.496760532405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45949.496760532405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45949.496760532405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45949.496760532405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45949.496760532405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45949.496760532405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45949.496760532405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45949.496760532405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45949.496760532405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45949.496760532405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45949.496760532405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45949.496760532405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45949.496760532405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45949.496760532405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45949.496760532405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45949.496760532405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45949.496760532405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45949.496760532405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45949.496760532405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45949.496760532405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45949.496760532405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45949.496760532405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45949.496760532405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45949.496760532405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45949.496760532405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45949.496760532405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45949.496760532405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45949.496760532405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45949.496760532405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45949.496760532405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45949.496760532405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45949.496760532405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45949.496760532405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45949.496760532405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45949.496760532405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45949.496760532405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45949.496760532405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45949.496760532405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45949.496760532405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45949.496760532405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45949.496760532405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45949.496760532405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45949.496760532405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45949.496760532405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45949.496760532405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45949.496760532405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45949.496760532405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45949.496760532405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45949.496760532405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45949.496760532405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45949.496760532405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45949.496760532405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45949.496760532405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45949.496760532405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45949.496760532405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45949.496760532405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45949.496760532405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45949.496760532405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45949.496760532405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45949.496760532405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45949.496760532405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45949.496760532405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45949.496760532405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45949.496760532405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45949.496760532405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45949.496760532405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45949.496760532405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45949.496760532405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45949.496760532405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45949.496760532405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45949.496760532405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45949.496760532405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45949.496760532405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45949.496760532405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45949.496760532405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45949.496760532405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45949.496760532405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45949.496760532405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45949.496760532405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45949.496760532405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45949.496760532405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45949.496760532405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45949.496760532405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45949.496760532405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45949.496760532405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45949.496760532405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45949.496760532405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45949.496760532405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45949.496760532405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45949.496760532405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45949.496760532405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45949.496760532405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45949.496760532405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45949.496760532405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45949.496760532405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45949.496760532405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45949.496760532405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45949.496760532405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45949.496760532405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45949.496760532405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45949.496760532405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45949.496760532405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45949.496760532405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45949.496760532405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45949.496760532405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45949.496760532405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45949.496760532405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45949.496760532405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45949.496760532405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45949.496760532405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45949.496760532405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45949.496760532405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45949.496760532405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45949.496760532405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45949.496760532405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45949.496760532405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45949.496760532405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45949.496760532405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45949.496760532405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45949.496760532405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45949.496760532405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45949.496760532405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45949.496760532405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45949.496760532405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45949.496760532405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45949.496760532405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45949.496760532405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45949.496760532405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45949.496760532405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45949.496760532405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45949.496760532405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45949.496760532405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45949.496760532405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45949.496760532405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45949.496760532405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45949.496760532405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45949.496760532405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45949.496760532405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45949.496760532405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45949.496760532405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45949.496760532405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45949.496760532405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45949.496760532405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45949.496760532405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45949.496760532405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45949.496760532405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45949.496760532405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45949.496760532405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45949.496760532405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45949.496760532405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45949.496760532405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45949.496760532405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45949.496760532405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45949.496760532405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45949.496760532405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45949.496760532405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45949.496760532405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45949.496760532405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45949.496760532405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45949.496760532405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45949.496760532405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45949.496760532405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45949.496760532405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45949.496760532405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45949.496760532405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45949.496760532405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45949.496760532405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45949.496760532405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45949.496760532405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45949.496760532405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45949.496760532405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45949.496760532405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45949.496760532405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45949.496760532405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45949.496760532405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45949.496760532405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45949.496760532405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45949.496760532405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45949.496760532405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45949.496760532405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45949.496760532405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45949.496760532405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45949.496760532405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45949.496760532405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45949.496760532405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45949.496760532405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45949.496760532405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45949.496760532405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45949.496760532405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45949.496760532405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45949.496760532405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45949.496760532405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45949.496760532405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45949.496760532405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45949.496760532405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45949.496760532405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45949.496760532405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45949.496760532405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45949.496760532405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45949.496760532405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45949.496760532405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45949.496760532405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45949.496760532405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45949.496760532405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45949.496760532405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45949.496760532405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45949.496760532405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45949.496760532405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45949.496760532405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45949.496760532405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45949.496760532405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45949.496760532405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45949.496760532405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45949.496760532405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45949.496760532405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45949.496760532405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45949.496760532405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45949.496760532405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45949.496760532405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45949.496760532405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45949.496760532405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45949.496760532405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45949.496760532405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45949.496760532405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45949.496760532405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45949.496760532405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45949.496760532405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45949.496760532405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45949.496760532405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45949.496760532405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45949.496760532405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45949.496760532405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45949.496760532405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45949.496760532405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45949.496760532405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45949.496760532405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45949.496760532405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45949.496760532405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45949.496760532405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45949.496760532405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45949.496760532405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45949.496760532405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45949.496760532405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45949.496760532405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45949.496760532405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45949.496760532405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45949.496760532405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45949.496760532405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45949.496760532405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45949.496760532405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45949.496760532405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45949.496760532405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45949.496760532405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45949.496760532405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45949.496760532405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45949.496760532405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45949.496760532405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45949.496760532405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45949.496760532405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45949.496760532405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45949.496760532405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45949.496760532405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45949.496760532405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45949.496760532405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45949.496760532405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45949.496760532405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45949.496760532405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45949.496760532405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45949.496760532405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45949.496760532405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45949.496760532405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45949.496760532405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45949.496760532405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45949.496760532405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45949.496760532405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45949.496760532405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45949.496760532405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45949.496760532405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45949.496760532405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45949.496760532405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45949.496760532405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45949.496760532405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45949.496760532405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45949.496760532405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45949.496760532405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45949.496760532405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45949.496760532405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45949.496760532405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45949.496760532405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45949.496760532405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45949.496760532405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45949.496760532405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45949.496760532405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45949.496760532405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45949.496760532405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45949.496760532405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45949.496760532405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45949.496760532405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45949.496760532405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45949.496760532405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45949.496760532405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45949.496760532405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45949.496760532405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45949.496760532405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45949.496760532405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45949.496760532405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45949.496760532405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45949.496760532405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45949.496760532405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45949.496760532405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45949.496760532405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45949.496760532405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45949.496760532405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45949.496760532405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45949.496760532405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45949.496760532405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45949.496760532405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45949.496760532405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45949.496760532405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45949.496760532405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45949.496760532405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45949.496760532405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45949.496760532405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45949.496760532405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45949.496760532405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45949.496760532405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45949.496760532405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45949.496760532405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45949.496760532405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45949.496760532405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45949.496760532405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45949.496760532405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45949.496760532405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45949.496760532405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45949.496760532405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45949.496760532405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45949.496760532405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45949.496760532405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45949.496760532405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45949.496760532405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45949.496760532405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45949.496760532405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45949.496760532405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45949.496760532405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45949.496760532405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45949.496760532405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45949.496760532405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45949.496760532405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45949.496760532405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45949.496760532405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45949.496760532405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45949.496760532405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45949.496760532405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45949.496760532405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45949.496760532405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45949.496760532405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45949.496760532405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45949.496760532405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45949.496760532405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45949.496760532405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45949.496760532405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45949.496760532405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45949.496760532405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45949.496760532405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45949.496760532405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45949.496760532405</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246.01604259258602</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3</v>
      </c>
      <c r="D3" s="123" t="s">
        <v>35060</v>
      </c>
      <c r="E3" s="100" t="s">
        <v>38964</v>
      </c>
      <c r="F3" s="101">
        <v>45949.429386574076</v>
      </c>
      <c r="G3" s="126">
        <f ca="1">IFERROR(NOW()-F3,"")</f>
        <v>6.7373611105722375E-2</v>
      </c>
      <c r="H3" s="125">
        <v>45948.956307870372</v>
      </c>
      <c r="I3" s="121" t="str">
        <f>IFERROR(VLOOKUP(D3,DB!A:F,6,0),"")</f>
        <v>Generator-SG</v>
      </c>
      <c r="J3" s="121" t="str">
        <f>IFERROR(VLOOKUP(D3,DB!A:G,7,0),"")</f>
        <v>No BB Shifted</v>
      </c>
      <c r="K3" s="127" t="s">
        <v>39061</v>
      </c>
      <c r="L3" s="123" t="str">
        <f>IFERROR(VLOOKUP(D3,DB!A:I,9,0),"")</f>
        <v>Latis</v>
      </c>
    </row>
    <row r="4" spans="1:16" ht="15" customHeight="1">
      <c r="A4" s="121" t="s">
        <v>39062</v>
      </c>
      <c r="B4" s="121" t="str">
        <f>IFERROR(VLOOKUP(D4,DB!A:K,11,0),"")</f>
        <v>R4</v>
      </c>
      <c r="C4" s="122">
        <v>1</v>
      </c>
      <c r="D4" s="127" t="s">
        <v>35720</v>
      </c>
      <c r="E4" s="100" t="s">
        <v>38964</v>
      </c>
      <c r="F4" s="125">
        <v>45949.429328703707</v>
      </c>
      <c r="G4" s="126">
        <f ca="1">IFERROR(NOW()-F4,"")</f>
        <v>6.7431481475068722E-2</v>
      </c>
      <c r="H4" s="125">
        <v>45949.301261574074</v>
      </c>
      <c r="I4" s="121" t="str">
        <f>IFERROR(VLOOKUP(D4,DB!A:F,6,0),"")</f>
        <v>Generator-SG</v>
      </c>
      <c r="J4" s="121" t="str">
        <f>IFERROR(VLOOKUP(D4,DB!A:G,7,0),"")</f>
        <v>Dead</v>
      </c>
      <c r="K4" s="127" t="s">
        <v>39061</v>
      </c>
      <c r="L4" s="123" t="str">
        <f>IFERROR(VLOOKUP(D4,DB!A:I,9,0),"")</f>
        <v>Latis</v>
      </c>
    </row>
    <row r="5" spans="1:16" ht="15" customHeight="1">
      <c r="A5" s="121" t="s">
        <v>39063</v>
      </c>
      <c r="B5" s="121" t="str">
        <f>IFERROR(VLOOKUP(D5,DB!A:K,11,0),"")</f>
        <v>R4</v>
      </c>
      <c r="C5" s="122">
        <v>1</v>
      </c>
      <c r="D5" s="123" t="s">
        <v>23991</v>
      </c>
      <c r="E5" s="100" t="s">
        <v>39049</v>
      </c>
      <c r="F5" s="125">
        <v>45949.485520833332</v>
      </c>
      <c r="G5" s="126">
        <f ca="1">IFERROR(NOW()-F5,"")</f>
        <v>1.1239351850235835E-2</v>
      </c>
      <c r="H5" s="125">
        <v>45949.438738425924</v>
      </c>
      <c r="I5" s="121" t="str">
        <f>IFERROR(VLOOKUP(D5,DB!A:F,6,0),"")</f>
        <v>SCECO</v>
      </c>
      <c r="J5" s="121" t="str">
        <f>IFERROR(VLOOKUP(D5,DB!A:G,7,0),"")</f>
        <v>Good</v>
      </c>
      <c r="K5" s="127" t="s">
        <v>39064</v>
      </c>
      <c r="L5" s="123" t="str">
        <f>IFERROR(VLOOKUP(D5,DB!A:I,9,0),"")</f>
        <v>Latis</v>
      </c>
    </row>
    <row r="6" spans="1:16" ht="15" customHeight="1">
      <c r="A6" s="121"/>
      <c r="B6" s="121" t="str">
        <f>IFERROR(VLOOKUP(D6,DB!A:K,11,0),"")</f>
        <v/>
      </c>
      <c r="C6" s="122"/>
      <c r="D6" s="123"/>
      <c r="E6" s="100"/>
      <c r="F6" s="125"/>
      <c r="G6" s="126">
        <f ca="1">IFERROR(NOW()-F6,"")</f>
        <v>45949.496760185182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45949.496760185182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45949.496760185182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45949.496760185182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45949.496760185182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45949.496760185182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45949.496760185182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45949.496760185182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45949.496760185182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45949.496760185182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45949.496760185182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45949.496760185182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45949.496760185182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45949.496760185182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45949.496760185182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45949.496760185182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45949.496760185182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45949.496760185182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45949.496760185182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45949.496760185182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45949.496760185182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45949.496760185182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45949.496760185182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45949.496760185182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45949.496760185182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45949.496760185182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45949.496760185182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45949.496760185182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45949.496760185182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45949.496760185182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45949.496760185182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45949.496760185182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45949.496760185182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45949.496760185182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45949.496760185182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45949.496760185182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45949.496760185182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45949.496760185182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45949.496760185182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45949.496760185182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45949.496760185182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45949.496760185182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45949.496760185182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45949.496760185182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45949.496760185182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45949.496760185182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45949.496760185182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45949.496760185182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45949.496760185182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45949.496760185182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45949.496760185182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45949.496760185182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45949.496760185182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45949.496760185182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45949.496760185182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45949.496760185182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45949.496760185182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45949.496760185182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45949.496760185182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45949.496760185182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45949.496760185182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45949.496760185182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45949.496760185182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45949.496760185182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45949.496760185182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45949.496760185182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45949.496760185182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45949.496760185182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45949.496760185182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45949.496760185182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45949.496760185182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45949.496760185182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45949.496760185182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45949.496760185182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45949.496760185182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45949.496760185182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45949.496760185182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45949.496760185182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45949.496760185182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45949.496760185182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45949.496760185182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45949.496760185182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45949.496760185182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45949.496760185182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45949.496760185182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45949.496760185182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45949.496760185182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45949.496760185182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45949.496760185182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45949.496760185182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45949.496760185182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45949.496760185182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45949.496760185182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45949.496760185182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45949.496760185182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45949.496760185182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45949.496760185182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45949.496760185182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45949.496760185182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45949.496760185182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45949.496760185182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45949.496760185182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45949.496760185182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45949.496760185182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45949.496760185182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45949.496760185182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45949.496760185182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45949.496760185182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45949.496760185182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45949.496760185182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45949.496760185182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45949.496760185182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45949.496760185182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45949.496760185182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45949.496760185182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45949.496760185182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45949.496760185182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45949.496760185182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45949.496760185182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45949.496760185182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45949.496760185182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45949.496760185182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45949.496760185182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45949.496760185182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45949.496760185182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45949.496760185182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45949.496760185182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45949.496760185182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45949.496760185182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45949.496760185182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45949.496760185182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45949.496760185182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45949.496760185182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45949.496760185182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45949.496760185182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45949.496760185182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45949.496760185182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45949.496760185182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45949.496760185182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45949.496760185182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45949.496760185182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45949.496760185182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45949.496760185182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45949.496760185182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45949.496760185182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45949.496760185182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45949.496760185182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45949.496760185182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45949.496760185182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45949.496760185182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45949.496760185182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45949.496760185182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45949.496760185182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45949.496760185182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45949.496760185182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45949.496760185182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45949.496760185182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45949.496760185182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45949.496760185182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45949.496760185182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45949.496760185182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45949.496760185182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45949.496760185182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45949.496760185182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45949.496760185182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45949.496760185182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45949.496760185182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45949.496760185182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45949.496760185182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45949.496760185182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45949.496760185182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45949.496760185182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45949.496760185182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45949.496760185182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45949.496760185182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45949.496760185182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45949.496760185182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45949.496760185182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45949.496760185182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45949.496760185182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45949.496760185182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45949.496760185182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45949.496760185182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45949.496760185182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45949.496760185182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45949.496760185182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45949.496760185182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45949.496760185182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45949.496760185182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45949.496760185182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45949.496760185182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45949.496760185182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45949.496760185182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45949.496760185182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45949.496760185182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45949.496760185182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45949.496760185182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45949.496760185182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45949.496760185182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45949.496760185182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45949.496760185182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45949.496760185182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45949.496760185182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45949.496760185182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45949.496760185182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45949.496760185182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45949.496760185182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45949.496760185182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45949.496760185182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45949.496760185182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45949.496760185182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45949.496760185182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45949.496760185182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45949.496760185182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45949.496760185182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45949.496760185182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45949.496760185182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45949.496760185182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45949.496760185182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45949.496760185182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45949.496760185182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45949.496760185182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45949.496760185182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45949.496760185182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45949.496760185182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45949.496760185182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45949.496760185182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45949.496760185182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45949.496760185182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45949.496760185182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45949.496760185182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45949.496760185182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45949.496760185182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45949.496760185182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45949.496760185182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45949.496760185182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45949.496760185182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45949.496760185182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45949.496760185182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45949.496760185182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45949.496760185182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45949.496760185182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45949.496760185182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45949.496760185182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45949.496760185182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45949.496760185182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45949.496760185182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45949.496760185182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45949.496760185182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45949.496760185182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45949.496760185182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45949.496760185182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45949.496760185182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45949.496760185182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45949.496760185182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45949.496760185182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45949.496760185182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45949.496760185182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45949.496760185182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45949.496760185182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45949.496760185182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45949.496760185182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45949.496760185182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45949.496760185182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45949.496760185182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45949.496760185182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45949.496760185182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45949.496760185182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45949.496760185182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45949.496760185182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45949.496760185182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45949.496760185182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45949.496760185182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45949.496760185182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45949.496760185182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45949.496760185182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45949.496760185182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45949.496760185182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45949.496760185182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45949.496760185182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45949.496760185182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45949.496760185182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45949.496760185182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45949.496760185182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45949.496760185182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45949.496760185182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45949.496760185182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45949.496760185182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45949.496760185182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45949.496760185182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45949.496760185182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45949.496760185182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45949.496760185182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45949.496760185182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45949.496760185182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45949.496760185182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45949.496760185182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45949.496760185182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45949.496760185182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45949.496760185182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45949.496760185182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45949.496760185182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45949.496760185182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45949.496760185182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45949.496760185182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45949.496760185182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45949.496760185182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45949.496760185182</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45949.496760185182</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39065</v>
      </c>
      <c r="B2" s="37" t="str">
        <f>IFERROR(VLOOKUP(D2,DB!A:K,11,0),"")</f>
        <v>R5</v>
      </c>
      <c r="C2" s="37">
        <v>3</v>
      </c>
      <c r="D2" s="120" t="s">
        <v>36000</v>
      </c>
      <c r="E2" s="37" t="s">
        <v>38964</v>
      </c>
      <c r="F2" s="38">
        <v>45891.832060185188</v>
      </c>
      <c r="G2" s="150">
        <f ca="1">IFERROR(NOW()-F2,"")</f>
        <v>57.6646999999939</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39049</v>
      </c>
      <c r="F3" s="38">
        <v>45926.188877314817</v>
      </c>
      <c r="G3" s="150">
        <f t="shared" ref="G3" ca="1" si="0">IFERROR(NOW()-F3,"")</f>
        <v>23.307882870365574</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4.7251861111071776</v>
      </c>
      <c r="H4" s="38">
        <v>45944.676192129627</v>
      </c>
      <c r="I4" s="37" t="str">
        <f>IFERROR(VLOOKUP(D4,DB!A:F,6,0),"")</f>
        <v>SCECO</v>
      </c>
      <c r="J4" s="37" t="str">
        <f>IFERROR(VLOOKUP(D4,DB!A:G,7,0),"")</f>
        <v>Dead</v>
      </c>
      <c r="K4" s="37" t="s">
        <v>39070</v>
      </c>
      <c r="L4" s="37" t="str">
        <f>IFERROR(VLOOKUP(D4,DB!A:I,9,0),"")</f>
        <v>Latis</v>
      </c>
    </row>
    <row r="5" spans="1:13" ht="45.75">
      <c r="A5" s="163" t="s">
        <v>39071</v>
      </c>
      <c r="B5" s="163" t="str">
        <f>IFERROR(VLOOKUP(D5,DB!A:K,11,0),"")</f>
        <v>R5</v>
      </c>
      <c r="C5" s="163">
        <v>1</v>
      </c>
      <c r="D5" s="163" t="s">
        <v>34747</v>
      </c>
      <c r="E5" s="163" t="s">
        <v>39049</v>
      </c>
      <c r="F5" s="164">
        <v>45948.661111111112</v>
      </c>
      <c r="G5" s="165">
        <f ca="1">IFERROR(NOW()-F5,"")</f>
        <v>0.83564907406980637</v>
      </c>
      <c r="H5" s="164">
        <v>45948.661111111112</v>
      </c>
      <c r="I5" s="163" t="str">
        <f>IFERROR(VLOOKUP(D5,DB!A:F,6,0),"")</f>
        <v>SCECO</v>
      </c>
      <c r="J5" s="163" t="str">
        <f>IFERROR(VLOOKUP(D5,DB!A:G,7,0),"")</f>
        <v>Dead</v>
      </c>
      <c r="K5" s="163" t="s">
        <v>39072</v>
      </c>
      <c r="L5" s="163" t="str">
        <f>IFERROR(VLOOKUP(D5,DB!A:I,9,0),"")</f>
        <v>Latis</v>
      </c>
    </row>
    <row r="6" spans="1:13" ht="15">
      <c r="A6" s="163" t="s">
        <v>39073</v>
      </c>
      <c r="B6" s="163" t="str">
        <f>IFERROR(VLOOKUP(D6,DB!A:K,11,0),"")</f>
        <v>R5</v>
      </c>
      <c r="C6" s="163">
        <v>1</v>
      </c>
      <c r="D6" s="163" t="s">
        <v>38431</v>
      </c>
      <c r="E6" s="163" t="s">
        <v>38964</v>
      </c>
      <c r="F6" s="164">
        <v>45949.444756944446</v>
      </c>
      <c r="G6" s="165">
        <f ca="1">IFERROR(NOW()-F6,"")</f>
        <v>5.2003240736667067E-2</v>
      </c>
      <c r="H6" s="164">
        <v>45949.435034722221</v>
      </c>
      <c r="I6" s="163" t="str">
        <f>IFERROR(VLOOKUP(D6,DB!A:F,6,0),"")</f>
        <v>Generator-SG</v>
      </c>
      <c r="J6" s="163" t="str">
        <f>IFERROR(VLOOKUP(D6,DB!A:G,7,0),"")</f>
        <v>Dead</v>
      </c>
      <c r="K6" s="163" t="s">
        <v>39074</v>
      </c>
      <c r="L6" s="163" t="str">
        <f>IFERROR(VLOOKUP(D6,DB!A:I,9,0),"")</f>
        <v>Latis</v>
      </c>
    </row>
    <row r="7" spans="1:13" ht="15">
      <c r="A7" s="163"/>
      <c r="B7" s="163" t="str">
        <f>IFERROR(VLOOKUP(D7,DB!A:K,11,0),"")</f>
        <v/>
      </c>
      <c r="C7" s="163"/>
      <c r="D7" s="163"/>
      <c r="E7" s="163"/>
      <c r="F7" s="164"/>
      <c r="G7" s="165">
        <f ca="1">IFERROR(NOW()-F7,"")</f>
        <v>45949.496760185182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45949.496760185182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45949.496760185182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45949.496760185182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45949.496760185182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45949.496760185182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45949.496760185182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45949.496760185182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45949.496760185182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45949.496760185182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45949.496760185182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45949.496760185182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45949.496760185182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45949.496760185182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45949.496760185182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45949.496760185182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45949.496760185182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45949.496760185182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45949.496760185182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45949.496760185182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45949.496760185182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45949.496760185182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45949.496760185182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45949.496760185182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45949.496760185182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45949.496760185182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45949.496760185182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45949.496760185182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45949.496760185182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45949.496760185182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45949.496760185182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45949.496760185182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45949.496760185182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45949.496760185182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45949.496760185182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45949.496760185182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45949.496760185182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45949.496760185182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45949.496760185182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45949.496760185182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45949.496760185182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45949.496760185182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45949.496760185182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45949.496760185182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45949.496760185182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45949.496760185182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45949.496760185182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45949.496760185182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45949.496760185182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45949.496760185182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45949.496760185182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45949.496760185182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45949.496760185182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45949.496760185182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45949.496760185182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45949.496760185182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45949.496760185182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45949.496760185182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45949.496760185182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45949.496760185182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45949.496760185182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45949.496760185182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45949.496760185182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45949.496760185182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45949.496760185182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45949.496760185182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45949.496760185182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45949.496760185182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45949.496760185182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45949.496760185182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45949.496760185182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45949.496760185182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45949.496760185182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45949.496760185182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45949.496760185182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45949.496760185182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45949.496760185182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45949.496760185182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45949.496760185182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45949.496760185182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45949.496760185182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45949.496760185182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45949.496760185182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45949.496760185182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45949.496760185182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45949.496760185182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45949.496760185182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45949.496760185182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45949.496760185182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45949.496760185182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45949.496760185182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45949.496760185182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45949.496760185182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45949.496760185182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45949.496760185182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45949.496760185182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45949.496760185182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45949.496760185182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45949.496760185182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45949.496760185182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45949.496760185182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45949.496760185182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45949.496760185182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45949.496760185182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45949.496760185182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45949.496760185182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45949.496760185182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45949.496760185182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45949.496760185182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45949.496760185182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45949.496760185182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45949.496760185182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45949.496760185182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45949.496760185182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45949.496760185182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45949.496760185182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45949.496760185182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45949.496760185182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45949.496760185182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45949.496760185182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45949.496760185182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45949.496760185182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45949.496760185182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45949.496760185182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45949.496760185182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45949.496760185182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45949.496760185182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45949.496760185182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45949.496760185182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45949.496760185182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45949.496760185182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45949.496760185182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45949.496760185182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45949.496760185182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45949.496760185182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45949.496760185182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45949.496760185182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45949.496760185182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45949.496760185182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45949.496760185182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45949.496760185182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45949.496760185182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45949.496760185182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45949.496760185182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45949.496760185182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45949.496760185182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45949.496760185182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45949.496760185182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45949.496760185182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45949.496760185182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45949.496760185182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45949.496760185182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45949.496760185182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45949.496760185182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45949.496760185182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45949.496760185182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45949.496760185182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45949.496760185182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45949.496760185182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45949.496760185182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45949.496760185182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45949.496760185182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45949.496760185182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45949.496760185182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45949.496760185182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45949.496760185182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45949.496760185182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45949.496760185182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45949.496760185182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45949.496760185182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45949.496760185182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45949.496760185182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45949.496760185182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45949.496760185182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45949.496760185182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45949.496760185182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45949.496760185182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45949.496760185182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45949.496760185182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45949.496760185182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45949.496760185182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45949.496760185182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45949.496760185182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45949.496760185182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45949.496760185182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45949.496760185182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45949.496760185182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45949.496760185182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45949.496760185182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45949.496760185182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45949.496760185182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45949.496760185182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45949.496760185182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45949.496760185182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45949.496760185182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45949.496760185182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45949.496760185182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45949.496760185182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45949.496760185182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45949.496760185182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45949.496760185182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45949.496760185182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45949.496760185182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45949.496760185182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45949.496760185182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45949.496760185182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45949.496760185182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45949.496760185182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45949.496760185182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45949.496760185182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45949.496760185182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45949.496760185182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45949.496760185182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45949.496760185182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45949.496760185182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45949.496760185182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45949.496760185182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45949.496760185182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45949.496760185182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45949.496760185182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45949.496760185182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45949.496760185182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45949.496760185182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45949.496760185182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45949.496760185182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45949.496760185182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45949.496760185182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45949.496760185182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45949.496760185182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45949.496760185182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45949.496760185182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45949.496760185182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45949.496760185182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45949.496760185182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45949.496760185182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45949.496760185182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45949.496760185182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45949.496760185182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45949.496760185182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45949.496760185182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45949.496760185182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45949.496760185182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45949.496760185182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45949.496760185182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45949.496760185182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45949.496760185182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45949.496760185182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45949.496760185182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45949.496760185182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45949.496760185182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45949.496760185182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45949.496760185182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45949.496760185182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45949.496760185182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45949.496760185182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45949.496760185182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45949.496760185182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45949.496760185182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45949.496760185182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45949.496760185182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45949.496760185182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45949.496760185182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45949.496760185182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45949.496760185182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45949.496760185182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45949.496760185182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45949.496760185182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45949.496760185182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45949.496760185182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45949.496760185182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45949.496760185182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45949.496760185182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45949.496760185182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45949.496760185182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45949.496760185182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45949.496760185182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45949.496760185182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45949.496760185182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45949.496760185182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45949.496760185182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45949.496760185182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45949.496760185182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45949.496760185182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45949.496760185182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45949.496760185182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45949.496760185182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45949.496760185182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45949.496760185182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45949.496760185182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45949.496760185182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45949.496760185182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45949.496760185182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45949.496760185182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45949.496760185182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45949.496760185182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45949.496760185182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45949.496760185182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45949.496760185182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45949.496760185182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45949.496760185182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45949.496760185182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45949.496760185182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45949.496760185182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45949.496760185182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45949.496760185182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45949.496760185182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45949.496760185182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45949.496760185182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45949.496760185182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45949.496760185182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45949.496760185182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45949.496760185182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45949.496760185182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45949.496760185182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45949.496760185182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45949.496760185182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45949.496760185182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45949.496760185182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45949.496760185182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45949.496760185182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45949.496760185182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45949.496760185182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45949.496760185182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45949.496760185182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45949.496760185182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45949.496760185182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45949.496760185182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45949.496760185182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45949.496760185182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45949.496760185182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45949.496760185182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45949.496760185182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45949.496760185182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45949.496760185182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45949.496760185182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45949.496760185182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45949.496760185182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45949.496760185182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45949.496760185182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45949.496760185182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45949.496760185182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45949.496760185182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45949.496760185182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45949.496760185182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45949.496760185182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45949.496760185182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45949.496760185182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45949.496760185182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45949.496760185182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45949.496760185182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45949.496760185182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45949.496760185182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45949.496760185182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45949.496760185182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45949.496760185182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45949.496760185182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45949.496760185182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45949.496760185182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45949.496760185182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45949.496760185182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45949.496760185182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45949.496760185182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45949.496760185182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45949.496760185182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45949.496760185182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45949.496760185182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45949.496760185182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45949.496760185182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45949.496760185182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45949.496760185182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45949.496760185182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45949.496760185182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45949.496760185182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45949.496760185182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45949.496760185182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45949.496760185182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45949.496760185182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45949.496760185182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45949.496760185182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45949.496760185182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45949.496760185182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45949.496760185182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45949.496760185182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45949.496760185182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45949.496760185182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45949.496760185182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45949.496760185182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45949.496760185182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45949.496760185182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45949.496760185182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45949.496760185182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45949.496760185182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45949.496760185182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45949.496760185182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45949.496760185182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45949.496760185182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45949.496760185182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45949.496760185182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45949.496760185182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45949.496760185182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45949.496760185182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45949.496760185182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45949.496760185182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45949.496760185182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45949.496760185182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45949.496760185182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45949.496760185182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45949.496760185182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45949.496760185182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45949.496760185182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45949.496760185182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45949.496760185182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45949.496760185182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45949.496760185182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45949.496760185182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45949.496760185182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45949.496760185182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45949.496760185182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45949.496760185182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45949.496760185182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45949.496760185182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45949.496760185182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45949.496760185182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45949.496760185182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45949.496760185182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45949.496760185182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45949.496760185182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45949.496760185182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45949.496760185182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45949.496760185182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45949.496760185182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45949.496760185182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45949.496760185182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45949.496760185182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45949.496760185182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45949.496760185182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45949.496760185182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45949.496760185182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45949.496760185182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45949.496760185182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45949.496760185182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45949.496760185182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45949.496760185182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45949.496760185182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45949.496760185182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45949.496760185182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45949.496760185182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45949.496760185182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45949.496760185182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45949.496760185182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45949.496760185182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45949.496760185182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45949.496760185182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45949.496760185182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45949.496760185182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45949.496760185182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45949.496760185182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45949.496760185182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45949.496760185182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45949.496760185182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45949.496760185182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45949.496760185182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45949.496760185182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45949.496760185182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45949.496760185182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45949.496760185182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45949.496760185182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45949.496760185182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45949.496760185182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45949.496760185182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45949.496760185182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45949.496760185182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45949.496760185182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45949.496760185182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45949.496760185182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45949.496760185182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45949.496760185182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45949.496760185182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45949.496760185182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45949.496760185182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45949.496760185182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45949.496760185182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45949.496760185182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45949.496760185182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45949.496760185182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45949.496760185182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45949.496760185182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45949.496760185182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45949.496760185182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45949.496760185182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45949.496760185182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45949.496760185182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45949.496760185182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45949.496760185182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45949.496760185182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45949.496760185182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45949.496760185182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45949.496760185182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45949.496760185182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45949.496760185182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45949.496760185182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45949.496760185182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45949.496760185182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45949.496760185182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45949.496760185182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45949.496760185182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45949.496760185182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45949.496760185182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45949.496760185182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45949.496760185182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45949.496760185182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45949.496760185182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45949.496760185182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45949.496760185182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45949.496760185182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45949.496760185182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45949.496760185182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45949.496760185182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45949.496760185182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45949.496760185182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45949.496760185182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45949.496760185182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45949.496760185182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45949.496760185182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45949.496760185182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45949.496760185182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45949.496760185182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45949.496760185182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45949.496760185182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45949.496760185182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45949.496760185182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45949.496760185182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45949.496760185182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45949.496760185182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45949.496760185182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45949.496760185182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45949.496760185182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45949.496760185182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45949.496760185182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45949.496760185182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45949.496760185182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45949.496760185182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45949.496760185182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45949.496760185182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45949.496760185182</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45949.496760185182</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45949.496760185182</v>
      </c>
      <c r="H553" s="164"/>
      <c r="I553" s="163" t="str">
        <f>IFERROR(VLOOKUP(D553,DB!A:F,6,0),"")</f>
        <v/>
      </c>
      <c r="J553" s="163" t="str">
        <f>IFERROR(VLOOKUP(D553,DB!A:G,7,0),"")</f>
        <v/>
      </c>
      <c r="K553" s="163"/>
      <c r="L553" s="163" t="str">
        <f>IFERROR(VLOOKUP(D553,DB!A:I,9,0),"")</f>
        <v/>
      </c>
    </row>
    <row r="554" spans="1:12" ht="15">
      <c r="A554" s="163"/>
      <c r="B554" s="163" t="str">
        <f>IFERROR(VLOOKUP(D554,DB!A:K,11,0),"")</f>
        <v/>
      </c>
      <c r="C554" s="163"/>
      <c r="D554" s="163"/>
      <c r="E554" s="163"/>
      <c r="F554" s="164"/>
      <c r="G554" s="165">
        <f ca="1">IFERROR(NOW()-F554,"")</f>
        <v>45949.496760185182</v>
      </c>
      <c r="H554" s="164"/>
      <c r="I554" s="163" t="str">
        <f>IFERROR(VLOOKUP(D554,DB!A:F,6,0),"")</f>
        <v/>
      </c>
      <c r="J554" s="163" t="str">
        <f>IFERROR(VLOOKUP(D554,DB!A:G,7,0),"")</f>
        <v/>
      </c>
      <c r="K554" s="163"/>
      <c r="L554" s="163" t="str">
        <f>IFERROR(VLOOKUP(D554,DB!A:I,9,0),"")</f>
        <v/>
      </c>
    </row>
    <row r="555" spans="1:12" ht="15">
      <c r="A555" s="163"/>
      <c r="B555" s="163" t="str">
        <f>IFERROR(VLOOKUP(D555,DB!A:K,11,0),"")</f>
        <v/>
      </c>
      <c r="C555" s="163"/>
      <c r="D555" s="163"/>
      <c r="E555" s="163"/>
      <c r="F555" s="164"/>
      <c r="G555" s="165">
        <f ca="1">IFERROR(NOW()-F555,"")</f>
        <v>45949.496760185182</v>
      </c>
      <c r="H555" s="164"/>
      <c r="I555" s="163" t="str">
        <f>IFERROR(VLOOKUP(D555,DB!A:F,6,0),"")</f>
        <v/>
      </c>
      <c r="J555" s="163" t="str">
        <f>IFERROR(VLOOKUP(D555,DB!A:G,7,0),"")</f>
        <v/>
      </c>
      <c r="K555" s="163"/>
      <c r="L555" s="163" t="str">
        <f>IFERROR(VLOOKUP(D555,DB!A:I,9,0),"")</f>
        <v/>
      </c>
    </row>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5" ht="15"/>
    <row r="666" ht="15"/>
    <row r="668" ht="15"/>
    <row r="669" ht="15"/>
    <row r="670" ht="15"/>
    <row r="671" ht="15"/>
    <row r="673" ht="15"/>
    <row r="674" ht="15"/>
    <row r="681" ht="15"/>
    <row r="682" ht="15"/>
    <row r="683" ht="15"/>
    <row r="684" ht="15"/>
    <row r="685" ht="15"/>
    <row r="686" ht="15"/>
    <row r="689" ht="15"/>
    <row r="690" ht="15"/>
    <row r="691" ht="15"/>
    <row r="692" ht="15"/>
    <row r="693" ht="15"/>
    <row r="694" ht="15"/>
    <row r="695" ht="15"/>
    <row r="696" ht="15"/>
    <row r="697" ht="15"/>
    <row r="698" ht="15"/>
    <row r="699" ht="15"/>
    <row r="700"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94" ht="15"/>
    <row r="795" ht="15"/>
    <row r="796" ht="15"/>
    <row r="797" ht="15"/>
    <row r="798" ht="15"/>
    <row r="799" ht="15"/>
    <row r="800" ht="15"/>
    <row r="801" ht="15"/>
    <row r="802" ht="15"/>
    <row r="803"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1093" ht="15"/>
    <row r="1094" ht="15"/>
    <row r="1095" ht="15"/>
    <row r="1096" ht="15"/>
    <row r="1097" ht="15"/>
    <row r="1098"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8" ht="15"/>
    <row r="1169" ht="15"/>
    <row r="1171" ht="15"/>
    <row r="1172" ht="15"/>
    <row r="1173" ht="15"/>
    <row r="1174" ht="15"/>
    <row r="1175" ht="15"/>
    <row r="1176" ht="15"/>
    <row r="1177" ht="15"/>
    <row r="1179" ht="15"/>
    <row r="1180" ht="15"/>
    <row r="1181"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9" ht="15"/>
    <row r="1280" ht="15"/>
    <row r="1281" ht="15"/>
    <row r="1282" ht="15"/>
    <row r="1283" ht="15"/>
    <row r="1284" ht="15"/>
    <row r="1285" ht="15"/>
    <row r="1287" ht="15"/>
    <row r="1288" ht="15"/>
    <row r="1289" ht="15"/>
    <row r="1290" ht="15"/>
    <row r="1291" ht="15"/>
    <row r="1292" ht="15"/>
    <row r="1293" ht="15"/>
    <row r="1294" ht="15"/>
    <row r="1295" ht="15"/>
    <row r="1296" ht="15"/>
    <row r="1297" ht="15"/>
    <row r="1299" ht="15"/>
    <row r="1300" ht="15"/>
    <row r="1301" ht="15"/>
    <row r="1302" ht="15"/>
    <row r="1303" ht="15"/>
    <row r="1304" ht="15"/>
    <row r="1305" ht="15"/>
    <row r="1306" ht="15"/>
    <row r="1307" ht="15"/>
    <row r="1308" ht="15"/>
    <row r="1316" ht="15"/>
    <row r="1317" ht="15"/>
    <row r="1320" ht="15"/>
    <row r="1321" ht="15"/>
    <row r="1322" ht="15"/>
    <row r="1323" ht="15"/>
    <row r="1324" ht="15"/>
    <row r="1325" ht="15"/>
    <row r="1326" ht="15"/>
    <row r="1327" ht="15"/>
    <row r="1330" ht="15"/>
    <row r="1331" ht="15"/>
    <row r="1332" ht="15"/>
    <row r="1333" ht="15"/>
    <row r="1334" ht="15"/>
    <row r="1335" ht="15"/>
    <row r="1336" ht="15"/>
    <row r="1337" ht="15"/>
    <row r="1338" ht="15"/>
    <row r="1339" ht="15"/>
    <row r="1340" ht="15"/>
    <row r="1341" ht="15"/>
    <row r="1343" ht="15"/>
    <row r="1344" ht="15"/>
    <row r="1345" ht="15"/>
    <row r="1348" ht="15"/>
  </sheetData>
  <dataValidations count="2">
    <dataValidation allowBlank="1" showInputMessage="1" showErrorMessage="1" sqref="E1" xr:uid="{920C6338-E771-4DAE-8C89-92A9093EA4DE}"/>
    <dataValidation type="list" allowBlank="1" showInputMessage="1" showErrorMessage="1" sqref="E2:E5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A5" sqref="A5:X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39075</v>
      </c>
      <c r="B2" s="143" t="str">
        <f>IFERROR(VLOOKUP(D2,DB!A:K,11,0),"")</f>
        <v>R6</v>
      </c>
      <c r="C2" s="142">
        <v>1</v>
      </c>
      <c r="D2" s="143" t="s">
        <v>34282</v>
      </c>
      <c r="E2" s="142" t="s">
        <v>38964</v>
      </c>
      <c r="F2" s="145">
        <v>45939.529062499998</v>
      </c>
      <c r="G2" s="144">
        <f ca="1">IFERROR(NOW()-F2,"-")</f>
        <v>9.9676976851842483</v>
      </c>
      <c r="H2" s="145">
        <v>45927.987534722219</v>
      </c>
      <c r="I2" s="143" t="str">
        <f>IFERROR(VLOOKUP(D2,DB!A:F,6,0),"")</f>
        <v>SCECO</v>
      </c>
      <c r="J2" s="143" t="str">
        <f>IFERROR(VLOOKUP(D2,DB!A:G,7,0),"")</f>
        <v>Vandalized</v>
      </c>
      <c r="K2" s="142" t="s">
        <v>39076</v>
      </c>
      <c r="L2" s="143" t="str">
        <f>IFERROR(VLOOKUP(D2,DB!A:I,9,0),"")</f>
        <v>Latis</v>
      </c>
    </row>
    <row r="3" spans="1:16383" ht="31.5" customHeight="1">
      <c r="A3" s="142" t="s">
        <v>39077</v>
      </c>
      <c r="B3" s="142" t="str">
        <f>IFERROR(VLOOKUP(D3,DB!A:K,11,0),"")</f>
        <v>R6</v>
      </c>
      <c r="C3" s="142">
        <v>1</v>
      </c>
      <c r="D3" s="142" t="s">
        <v>34126</v>
      </c>
      <c r="E3" s="142" t="s">
        <v>38964</v>
      </c>
      <c r="F3" s="145">
        <v>45948.910879629628</v>
      </c>
      <c r="G3" s="144">
        <f ca="1">IFERROR(NOW()-F3,"-")</f>
        <v>0.58588055555446772</v>
      </c>
      <c r="H3" s="145">
        <v>45948.903344907405</v>
      </c>
      <c r="I3" s="142" t="str">
        <f>IFERROR(VLOOKUP(D3,DB!A:F,6,0),"")</f>
        <v>SCECO</v>
      </c>
      <c r="J3" s="142" t="str">
        <f>IFERROR(VLOOKUP(D3,DB!A:G,7,0),"")</f>
        <v>Vandalized</v>
      </c>
      <c r="K3" s="142" t="s">
        <v>39078</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39079</v>
      </c>
      <c r="B4" s="142" t="str">
        <f>IFERROR(VLOOKUP(D4,DB!A:K,11,0),"")</f>
        <v>R6</v>
      </c>
      <c r="C4" s="142">
        <v>1</v>
      </c>
      <c r="D4" s="142" t="s">
        <v>35558</v>
      </c>
      <c r="E4" s="142" t="s">
        <v>39080</v>
      </c>
      <c r="F4" s="145">
        <v>45949.134895833333</v>
      </c>
      <c r="G4" s="144">
        <f ca="1">IFERROR(NOW()-F4,"-")</f>
        <v>0.36186435184936272</v>
      </c>
      <c r="H4" s="145">
        <v>45949.147256944445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39082</v>
      </c>
      <c r="B5" s="105" t="s">
        <v>5398</v>
      </c>
      <c r="C5" s="107">
        <v>5</v>
      </c>
      <c r="D5" s="105" t="s">
        <v>37352</v>
      </c>
      <c r="E5" s="108" t="s">
        <v>39083</v>
      </c>
      <c r="F5" s="109"/>
      <c r="G5" s="78" t="s">
        <v>39084</v>
      </c>
      <c r="H5" s="109">
        <v>45949.391041666669</v>
      </c>
      <c r="I5" s="105" t="s">
        <v>212</v>
      </c>
      <c r="J5" s="104" t="s">
        <v>23</v>
      </c>
      <c r="K5" s="110" t="s">
        <v>39085</v>
      </c>
      <c r="L5" s="111" t="s">
        <v>8109</v>
      </c>
    </row>
    <row r="6" spans="1:16383" ht="31.5" customHeight="1">
      <c r="A6" s="106" t="s">
        <v>39082</v>
      </c>
      <c r="B6" s="105" t="s">
        <v>5398</v>
      </c>
      <c r="C6" s="107">
        <v>1</v>
      </c>
      <c r="D6" s="105" t="s">
        <v>36926</v>
      </c>
      <c r="E6" s="108" t="s">
        <v>39083</v>
      </c>
      <c r="F6" s="109"/>
      <c r="G6" s="78" t="s">
        <v>39084</v>
      </c>
      <c r="H6" s="109">
        <v>45949.391631944447</v>
      </c>
      <c r="I6" s="105" t="s">
        <v>22</v>
      </c>
      <c r="J6" s="104" t="s">
        <v>65</v>
      </c>
      <c r="K6" s="110" t="s">
        <v>39086</v>
      </c>
      <c r="L6" s="111" t="s">
        <v>8109</v>
      </c>
    </row>
    <row r="7" spans="1:16383" ht="31.5" customHeight="1">
      <c r="A7" s="106" t="s">
        <v>39087</v>
      </c>
      <c r="B7" s="105" t="s">
        <v>5398</v>
      </c>
      <c r="C7" s="107">
        <v>1</v>
      </c>
      <c r="D7" s="105" t="s">
        <v>35739</v>
      </c>
      <c r="E7" s="108" t="s">
        <v>39083</v>
      </c>
      <c r="F7" s="109"/>
      <c r="G7" s="78" t="s">
        <v>39084</v>
      </c>
      <c r="H7" s="109">
        <v>45949.406331018516</v>
      </c>
      <c r="I7" s="105" t="s">
        <v>22</v>
      </c>
      <c r="J7" s="104" t="s">
        <v>23</v>
      </c>
      <c r="K7" s="110" t="s">
        <v>39086</v>
      </c>
      <c r="L7" s="111" t="s">
        <v>8109</v>
      </c>
    </row>
    <row r="8" spans="1:16383" ht="31.5" customHeight="1">
      <c r="A8" s="106" t="s">
        <v>39087</v>
      </c>
      <c r="B8" s="105" t="s">
        <v>5398</v>
      </c>
      <c r="C8" s="107">
        <v>1</v>
      </c>
      <c r="D8" s="105" t="s">
        <v>35019</v>
      </c>
      <c r="E8" s="108" t="s">
        <v>39083</v>
      </c>
      <c r="F8" s="109"/>
      <c r="G8" s="78" t="s">
        <v>39084</v>
      </c>
      <c r="H8" s="109">
        <v>45949.406331018516</v>
      </c>
      <c r="I8" s="105" t="s">
        <v>22</v>
      </c>
      <c r="J8" s="104" t="s">
        <v>23</v>
      </c>
      <c r="K8" s="110" t="s">
        <v>39086</v>
      </c>
      <c r="L8" s="111" t="s">
        <v>8109</v>
      </c>
    </row>
    <row r="9" spans="1:16383" ht="31.5" customHeight="1">
      <c r="A9" s="106"/>
      <c r="B9" s="105" t="str">
        <f>IFERROR(VLOOKUP(D9,DB!A:K,11,0),"")</f>
        <v/>
      </c>
      <c r="C9" s="107"/>
      <c r="D9" s="105"/>
      <c r="E9" s="108"/>
      <c r="F9" s="109"/>
      <c r="G9" s="78">
        <f ca="1">IFERROR(NOW()-F9,"-")</f>
        <v>45949.496760185182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45949.496760185182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45949.496760185182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45949.496760185182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45949.496760185182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45949.496760185182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45949.496760185182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45949.496760185182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45949.496760185182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45949.496760185182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45949.496760185182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45949.496760185182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45949.496760185182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45949.496760185182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45949.496760185182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45949.496760185182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45949.496760185182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45949.496760185182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45949.496760185182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45949.496760185182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45949.496760185182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45949.496760185182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45949.496760185182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45949.496760185182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45949.496760185182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45949.496760185182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45949.496760185182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45949.496760185182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45949.496760185182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45949.496760185182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45949.496760185182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45949.496760185182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45949.496760185182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45949.496760185182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45949.496760185182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45949.496760185182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45949.496760185182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45949.496760185182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45949.496760185182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45949.496760185182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45949.496760185182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45949.496760185182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45949.496760185182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45949.496760185182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45949.496760185182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45949.496760185182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45949.496760185182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45949.496760185182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45949.496760185182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45949.496760185182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45949.496760185182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45949.496760185182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45949.496760185182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45949.496760185182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45949.496760185182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45949.496760185182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45949.496760185182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45949.496760185182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45949.496760185182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45949.496760185182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45949.496760185182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45949.496760185182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45949.496760185182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45949.496760185182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45949.496760185182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45949.496760185182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45949.496760185182</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2025-10-19T08:57:22Z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