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513" documentId="13_ncr:1_{F6CB121F-512D-4AA6-A0C1-0FB36C537598}" xr6:coauthVersionLast="47" xr6:coauthVersionMax="47" xr10:uidLastSave="{CB739FE8-8919-4BC6-B7A9-DD6CCDEBCC68}"/>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0" i="4"/>
  <c r="G11" i="4"/>
  <c r="G12"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G7" i="3"/>
  <c r="G8" i="3"/>
  <c r="G9" i="3"/>
  <c r="G10" i="3"/>
  <c r="I3" i="4"/>
  <c r="J3" i="4"/>
  <c r="I3" i="6"/>
  <c r="I4" i="6"/>
  <c r="L7" i="3"/>
  <c r="J7" i="3"/>
  <c r="I7" i="3"/>
  <c r="B7" i="3"/>
  <c r="L3" i="6"/>
  <c r="L4" i="6"/>
  <c r="L2" i="6"/>
  <c r="J4" i="6"/>
  <c r="J3" i="6"/>
  <c r="J2" i="6"/>
  <c r="I2" i="6"/>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L73" i="5"/>
  <c r="J73" i="5"/>
  <c r="I73" i="5"/>
  <c r="G73" i="5"/>
  <c r="B73"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4" i="5"/>
  <c r="L5" i="5"/>
  <c r="L6" i="5"/>
  <c r="L7" i="5"/>
  <c r="L8" i="5"/>
  <c r="L9" i="5"/>
  <c r="L10" i="5"/>
  <c r="L11" i="5"/>
  <c r="L12" i="5"/>
  <c r="L13" i="5"/>
  <c r="L14" i="5"/>
  <c r="L15" i="5"/>
  <c r="L16" i="5"/>
  <c r="L17" i="5"/>
  <c r="L18" i="5"/>
  <c r="L19" i="5"/>
  <c r="L20" i="5"/>
  <c r="L21" i="5"/>
  <c r="L22" i="5"/>
  <c r="L23" i="5"/>
  <c r="L24" i="5"/>
  <c r="L25" i="5"/>
  <c r="J4" i="5"/>
  <c r="J5" i="5"/>
  <c r="J6" i="5"/>
  <c r="J7" i="5"/>
  <c r="J8" i="5"/>
  <c r="J9" i="5"/>
  <c r="J10" i="5"/>
  <c r="J11" i="5"/>
  <c r="J12" i="5"/>
  <c r="J13" i="5"/>
  <c r="J14" i="5"/>
  <c r="J15" i="5"/>
  <c r="J16" i="5"/>
  <c r="J17" i="5"/>
  <c r="J18" i="5"/>
  <c r="J19" i="5"/>
  <c r="J20" i="5"/>
  <c r="J21" i="5"/>
  <c r="J22" i="5"/>
  <c r="J23" i="5"/>
  <c r="J24" i="5"/>
  <c r="J25" i="5"/>
  <c r="I4" i="5"/>
  <c r="I5" i="5"/>
  <c r="I6" i="5"/>
  <c r="I7" i="5"/>
  <c r="I8" i="5"/>
  <c r="I9" i="5"/>
  <c r="I10" i="5"/>
  <c r="I11" i="5"/>
  <c r="I12" i="5"/>
  <c r="I13" i="5"/>
  <c r="I14" i="5"/>
  <c r="I15" i="5"/>
  <c r="I16" i="5"/>
  <c r="I17" i="5"/>
  <c r="I18" i="5"/>
  <c r="I19" i="5"/>
  <c r="I20" i="5"/>
  <c r="I21" i="5"/>
  <c r="I22" i="5"/>
  <c r="I23" i="5"/>
  <c r="I24" i="5"/>
  <c r="I25" i="5"/>
  <c r="G4" i="5"/>
  <c r="G5" i="5"/>
  <c r="G6" i="5"/>
  <c r="G7" i="5"/>
  <c r="G8" i="5"/>
  <c r="G9" i="5"/>
  <c r="G10" i="5"/>
  <c r="G11" i="5"/>
  <c r="G12" i="5"/>
  <c r="G13" i="5"/>
  <c r="G14" i="5"/>
  <c r="G15" i="5"/>
  <c r="G16" i="5"/>
  <c r="G17" i="5"/>
  <c r="G18" i="5"/>
  <c r="G19" i="5"/>
  <c r="G20" i="5"/>
  <c r="G21" i="5"/>
  <c r="G22" i="5"/>
  <c r="G23" i="5"/>
  <c r="G24" i="5"/>
  <c r="G25" i="5"/>
  <c r="B4" i="5"/>
  <c r="B5" i="5"/>
  <c r="B6" i="5"/>
  <c r="B7" i="5"/>
  <c r="B8" i="5"/>
  <c r="B9" i="5"/>
  <c r="B10" i="5"/>
  <c r="B11" i="5"/>
  <c r="B12" i="5"/>
  <c r="B13" i="5"/>
  <c r="B14" i="5"/>
  <c r="B15" i="5"/>
  <c r="B16" i="5"/>
  <c r="B17" i="5"/>
  <c r="B18" i="5"/>
  <c r="B19" i="5"/>
  <c r="B20" i="5"/>
  <c r="B21" i="5"/>
  <c r="B22" i="5"/>
  <c r="B23" i="5"/>
  <c r="B24" i="5"/>
  <c r="B25"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I7" i="6"/>
  <c r="J7" i="6"/>
  <c r="L7" i="6"/>
  <c r="B8" i="6"/>
  <c r="I8" i="6"/>
  <c r="J8" i="6"/>
  <c r="L8" i="6"/>
  <c r="B9" i="6"/>
  <c r="I9" i="6"/>
  <c r="J9" i="6"/>
  <c r="L9" i="6"/>
  <c r="B10" i="6"/>
  <c r="I10" i="6"/>
  <c r="J10" i="6"/>
  <c r="L10" i="6"/>
  <c r="B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<sst xmlns="http://schemas.openxmlformats.org/spreadsheetml/2006/main" count="178600" uniqueCount="39085">
  <si>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</si>
  <si>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</si>
  <si>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</si>
  <si>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</si>
  <si>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</si>
  <si>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</si>
  <si>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</si>
  <si>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</si>
  <si>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</si>
  <si>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</si>
  <si>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</si>
  <si>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</si>
  <si>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</si>
  <si>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</si>
  <si>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</si>
  <si>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</si>
  <si>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</si>
  <si>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</si>
  <si>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</si>
  <si>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</si>
  <si>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</si>
  <si>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</si>
  <si>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</si>
  <si>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</si>
  <si>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</si>
  <si>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</si>
  <si>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</si>
  <si>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</si>
  <si>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</si>
  <si>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</si>
  <si>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</si>
  <si>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</si>
  <si>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</si>
  <si>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</si>
  <si>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</si>
  <si>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</si>
  <si>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</si>
  <si>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</si>
  <si>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</si>
  <si>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</si>
  <si>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</si>
  <si>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</si>
  <si>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</si>
  <si>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</si>
  <si>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</si>
  <si>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</si>
  <si>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</si>
  <si>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</si>
  <si>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</si>
  <si>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</si>
  <si>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</si>
  <si>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</si>
  <si>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</si>
  <si>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</si>
  <si>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</si>
  <si>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</si>
  <si>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</si>
  <si>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</si>
  <si>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</si>
  <si>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</si>
  <si>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</si>
  <si>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</si>
  <si>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</si>
  <si>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</si>
  <si>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</si>
  <si>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</si>
  <si>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</si>
  <si>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</si>
  <si>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</si>
  <si>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</si>
  <si>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</si>
  <si>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</si>
  <si>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</si>
  <si>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</si>
  <si>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</si>
  <si>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</si>
  <si>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</si>
  <si>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</si>
  <si>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</si>
  <si>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</si>
  <si>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</si>
  <si>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</si>
  <si>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</si>
  <si>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</si>
  <si>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</si>
  <si>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</si>
  <si>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</si>
  <si>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</si>
  <si>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</si>
  <si>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</si>
  <si>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</si>
  <si>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</si>
  <si>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</si>
  <si>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</si>
  <si>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</si>
  <si>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</si>
  <si>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</si>
  <si>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</si>
  <si>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</si>
  <si>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</si>
  <si>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</si>
  <si>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</si>
  <si>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</si>
  <si>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</si>
  <si>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</si>
  <si>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</si>
  <si>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</si>
  <si>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</si>
  <si>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</si>
  <si>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</si>
  <si>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</si>
  <si>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</si>
  <si>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</si>
  <si>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</si>
  <si>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</si>
  <si>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</si>
  <si>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</si>
  <si>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</si>
  <si>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</si>
  <si>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</si>
  <si>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</si>
  <si>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</si>
  <si>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</si>
  <si>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</si>
  <si>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</si>
  <si>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</si>
  <si>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</si>
  <si>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</si>
  <si>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</si>
  <si>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</si>
  <si>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</si>
  <si>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</si>
  <si>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</si>
  <si>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</si>
  <si>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</si>
  <si>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</si>
  <si>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</si>
  <si>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</si>
  <si>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</si>
  <si>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</si>
  <si>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</si>
  <si>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</si>
  <si>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</si>
  <si>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</si>
  <si>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</si>
  <si>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</si>
  <si>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</si>
  <si>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</si>
  <si>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</si>
  <si>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</si>
  <si>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</si>
  <si>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</si>
  <si>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</si>
  <si>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</si>
  <si>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</si>
  <si>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</si>
  <si>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</si>
  <si>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</si>
  <si>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</si>
  <si>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</si>
  <si>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</si>
  <si>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</si>
  <si>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</si>
  <si>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</si>
  <si>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</si>
  <si>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</si>
  <si>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</si>
  <si>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</si>
  <si>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</si>
  <si>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</si>
  <si>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</si>
  <si>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</si>
  <si>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</si>
  <si>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</si>
  <si>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</si>
  <si>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</si>
  <si>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</si>
  <si>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</si>
  <si>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</si>
  <si>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</si>
  <si>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</si>
  <si>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</si>
  <si>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</si>
  <si>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</si>
  <si>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</si>
  <si>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</si>
  <si>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</si>
  <si>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</si>
  <si>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</si>
  <si>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</si>
  <si>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</si>
  <si>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</si>
  <si>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</si>
  <si>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</si>
  <si>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</si>
  <si>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</si>
  <si>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</si>
  <si>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</si>
  <si>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</si>
  <si>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</si>
  <si>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</si>
  <si>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</si>
  <si>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</si>
  <si>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</si>
  <si>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</si>
  <si>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</si>
  <si>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</si>
  <si>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</si>
  <si>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</si>
  <si>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</si>
  <si>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</si>
  <si>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</si>
  <si>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</si>
  <si>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</si>
  <si>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</si>
  <si>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</si>
  <si>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</si>
  <si>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</si>
  <si>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</si>
  <si>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</si>
  <si>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</si>
  <si>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</si>
  <si>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</si>
  <si>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</si>
  <si>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</si>
  <si>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</si>
  <si>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</si>
  <si>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</si>
  <si>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</si>
  <si>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</si>
  <si>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</si>
  <si>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</si>
  <si>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</si>
  <si>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</si>
  <si>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</si>
  <si>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</si>
  <si>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</si>
  <si>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</si>
  <si>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</si>
  <si>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</si>
  <si>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</si>
  <si>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</si>
  <si>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</si>
  <si>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</si>
  <si>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</si>
  <si>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</si>
  <si>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</si>
  <si>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</si>
  <si>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</si>
  <si>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</si>
  <si>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</si>
  <si>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</si>
  <si>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</si>
  <si>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</si>
  <si>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</si>
  <si>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</si>
  <si>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</si>
  <si>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</si>
  <si>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</si>
  <si>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</si>
  <si>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</si>
  <si>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</si>
  <si>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</si>
  <si>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</si>
  <si>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</si>
  <si>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</si>
  <si>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</si>
  <si>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</si>
  <si>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</si>
  <si>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</si>
  <si>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</si>
  <si>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</si>
  <si>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</si>
  <si>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</si>
  <si>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</si>
  <si>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</si>
  <si>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</si>
  <si>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</si>
  <si>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</si>
  <si>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</si>
  <si>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</si>
  <si>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</si>
  <si>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</si>
  <si>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</si>
  <si>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</si>
  <si>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</si>
  <si>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</si>
  <si>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</si>
  <si>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</si>
  <si>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</si>
  <si>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</si>
  <si>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</si>
  <si>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</si>
  <si>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</si>
  <si>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</si>
  <si>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</si>
  <si>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</si>
  <si>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</si>
  <si>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</si>
  <si>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</si>
  <si>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</si>
  <si>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</si>
  <si>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</si>
  <si>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</si>
  <si>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</si>
  <si>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</si>
  <si>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</si>
  <si>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</si>
  <si>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</si>
  <si>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</si>
  <si>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</si>
  <si>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</si>
  <si>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</si>
  <si>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</si>
  <si>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</si>
  <si>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</si>
  <si>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</si>
  <si>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</si>
  <si>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</si>
  <si>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</si>
  <si>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</si>
  <si>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</si>
  <si>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</si>
  <si>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</si>
  <si>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</si>
  <si>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</si>
  <si>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</si>
  <si>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</si>
  <si>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</si>
  <si>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</si>
  <si>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</si>
  <si>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</si>
  <si>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</si>
  <si>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</si>
  <si>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</si>
  <si>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</si>
  <si>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</si>
  <si>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</si>
  <si>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</si>
  <si>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</si>
  <si>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</si>
  <si>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</si>
  <si>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</si>
  <si>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</si>
  <si>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</si>
  <si>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</si>
  <si>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</si>
  <si>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</si>
  <si>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</si>
  <si>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</si>
  <si>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</si>
  <si>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</si>
  <si>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</si>
  <si>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</si>
  <si>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</si>
  <si>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</si>
  <si>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</si>
  <si>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</si>
  <si>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</si>
  <si>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</si>
  <si>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</si>
  <si>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</si>
  <si>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</si>
  <si>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</si>
  <si>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</si>
  <si>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</si>
  <si>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</si>
  <si>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</si>
  <si>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</si>
  <si>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</si>
  <si>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</si>
  <si>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</si>
  <si>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</si>
  <si>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</si>
  <si>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</si>
  <si>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</si>
  <si>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</si>
  <si>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</si>
  <si>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</si>
  <si>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</si>
  <si>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</si>
  <si>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</si>
  <si>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</si>
  <si>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</si>
  <si>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</si>
  <si>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</si>
  <si>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</si>
  <si>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</si>
  <si>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</si>
  <si>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</si>
  <si>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</si>
  <si>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</si>
  <si>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</si>
  <si>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</si>
  <si>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</si>
  <si>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</si>
  <si>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</si>
  <si>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</si>
  <si>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</si>
  <si>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</si>
  <si>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</si>
  <si>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</si>
  <si>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</si>
  <si>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</si>
  <si>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</si>
  <si>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</si>
  <si>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</si>
  <si>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</si>
  <si>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</si>
  <si>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</si>
  <si>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</si>
  <si>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</si>
  <si>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</si>
  <si>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</si>
  <si>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</si>
  <si>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</si>
  <si>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</si>
  <si>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</si>
  <si>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</si>
  <si>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</si>
  <si>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</si>
  <si>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</si>
  <si>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</si>
  <si>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</si>
  <si>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</si>
  <si>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</si>
  <si>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</si>
  <si>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</si>
  <si>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</si>
  <si>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</si>
  <si>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</si>
  <si>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</si>
  <si>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</si>
  <si>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</si>
  <si>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</si>
  <si>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</si>
  <si>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</si>
  <si>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</si>
  <si>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</si>
  <si>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</si>
  <si>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</si>
  <si>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</si>
  <si>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</si>
  <si>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</si>
  <si>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</si>
  <si>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</si>
  <si>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</si>
  <si>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</si>
  <si>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</si>
  <si>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</si>
  <si>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</si>
  <si>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</si>
  <si>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</si>
  <si>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</si>
  <si>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</si>
  <si>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</si>
  <si>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</si>
  <si>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</si>
  <si>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</si>
  <si>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</si>
  <si>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</si>
  <si>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</si>
  <si>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</si>
  <si>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</si>
  <si>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</si>
  <si>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</si>
  <si>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</si>
  <si>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</si>
  <si>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</si>
  <si>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</si>
  <si>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</si>
  <si>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</si>
  <si>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</si>
  <si>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</si>
  <si>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</si>
  <si>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</si>
  <si>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</si>
  <si>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</si>
  <si>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</si>
  <si>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</si>
  <si>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</si>
  <si>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</si>
  <si>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</si>
  <si>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</si>
  <si>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</si>
  <si>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</si>
  <si>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</si>
  <si>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</si>
  <si>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</si>
  <si>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</si>
  <si>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</si>
  <si>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</si>
  <si>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</si>
  <si>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</si>
  <si>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</si>
  <si>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</si>
  <si>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</si>
  <si>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</si>
  <si>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</si>
  <si>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</si>
  <si>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</si>
  <si>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</si>
  <si>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</si>
  <si>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</si>
  <si>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</si>
  <si>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</si>
  <si>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</si>
  <si>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</si>
  <si>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</si>
  <si>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</si>
  <si>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</si>
  <si>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</si>
  <si>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</si>
  <si>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</si>
  <si>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</si>
  <si>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</si>
  <si>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</si>
  <si>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</si>
  <si>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</si>
  <si>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</si>
  <si>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</si>
  <si>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</si>
  <si>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</si>
  <si>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</si>
  <si>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</si>
  <si>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</si>
  <si>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</si>
  <si>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</si>
  <si>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</si>
  <si>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</si>
  <si>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</si>
  <si>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</si>
  <si>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</si>
  <si>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</si>
  <si>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</si>
  <si>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</si>
  <si>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</si>
  <si>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</si>
  <si>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</si>
  <si>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</si>
  <si>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</si>
  <si>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</si>
  <si>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</si>
  <si>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</si>
  <si>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</si>
  <si>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</si>
  <si>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</si>
  <si>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</si>
  <si>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</si>
  <si>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</si>
  <si>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</si>
  <si>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</si>
  <si>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</si>
  <si>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</si>
  <si>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</si>
  <si>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</si>
  <si>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</si>
  <si>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</si>
  <si>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</si>
  <si>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</si>
  <si>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</si>
  <si>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</si>
  <si>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</si>
  <si>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</si>
  <si>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</si>
  <si>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</si>
  <si>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</si>
  <si>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</si>
  <si>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</si>
  <si>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</si>
  <si>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</si>
  <si>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</si>
  <si>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</si>
  <si>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</si>
  <si>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</si>
  <si>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</si>
  <si>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</si>
  <si>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</si>
  <si>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</si>
  <si>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</si>
  <si>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</si>
  <si>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</si>
  <si>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</si>
  <si>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</si>
  <si>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</si>
  <si>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</si>
  <si>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</si>
  <si>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</si>
  <si>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</si>
  <si>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</si>
  <si>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</si>
  <si>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</si>
  <si>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</si>
  <si>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</si>
  <si>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</si>
  <si>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</si>
  <si>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</si>
  <si>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</si>
  <si>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</si>
  <si>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</si>
  <si>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</si>
  <si>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</si>
  <si>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</si>
  <si>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</si>
  <si>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</si>
  <si>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</si>
  <si>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</si>
  <si>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</si>
  <si>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</si>
  <si>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</si>
  <si>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</si>
  <si>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</si>
  <si>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</si>
  <si>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</si>
  <si>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</si>
  <si>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</si>
  <si>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</si>
  <si>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</si>
  <si>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</si>
  <si>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</si>
  <si>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</si>
  <si>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</si>
  <si>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</si>
  <si>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</si>
  <si>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</si>
  <si>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</si>
  <si>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</si>
  <si>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</si>
  <si>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</si>
  <si>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</si>
  <si>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</si>
  <si>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</si>
  <si>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</si>
  <si>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</si>
  <si>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</si>
  <si>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</si>
  <si>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</si>
  <si>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</si>
  <si>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</si>
  <si>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</si>
  <si>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</si>
  <si>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</si>
  <si>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</si>
  <si>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</si>
  <si>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</si>
  <si>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</si>
  <si>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</si>
  <si>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</si>
  <si>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</si>
  <si>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</si>
  <si>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</si>
  <si>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</si>
  <si>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</si>
  <si>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</si>
  <si>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</si>
  <si>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</si>
  <si>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</si>
  <si>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</si>
  <si>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</si>
  <si>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</si>
  <si>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</si>
  <si>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</si>
  <si>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</si>
  <si>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</si>
  <si>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</si>
  <si>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</si>
  <si>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</si>
  <si>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</si>
  <si>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</si>
  <si>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</si>
  <si>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</si>
  <si>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</si>
  <si>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</si>
  <si>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</si>
  <si>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</si>
  <si>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</si>
  <si>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</si>
  <si>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</si>
  <si>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</si>
  <si>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</si>
  <si>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</si>
  <si>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</si>
  <si>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</si>
  <si>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</si>
  <si>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</si>
  <si>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</si>
  <si>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</si>
  <si>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</si>
  <si>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</si>
  <si>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</si>
  <si>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</si>
  <si>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</si>
  <si>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</si>
  <si>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</si>
  <si>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</si>
  <si>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</si>
  <si>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</si>
  <si>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</si>
  <si>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</si>
  <si>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</si>
  <si>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</si>
  <si>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</si>
  <si>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</si>
  <si>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</si>
  <si>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</si>
  <si>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</si>
  <si>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</si>
  <si>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</si>
  <si>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</si>
  <si>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</si>
  <si>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</si>
  <si>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</si>
  <si>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</si>
  <si>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</si>
  <si>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</si>
  <si>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</si>
  <si>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</si>
  <si>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</si>
  <si>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</si>
  <si>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</si>
  <si>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</si>
  <si>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</si>
  <si>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</si>
  <si>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</si>
  <si>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</si>
  <si>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</si>
  <si>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</si>
  <si>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</si>
  <si>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</si>
  <si>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</si>
  <si>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</si>
  <si>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</si>
  <si>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</si>
  <si>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</si>
  <si>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</si>
  <si>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</si>
  <si>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</si>
  <si>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</si>
  <si>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</si>
  <si>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</si>
  <si>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</si>
  <si>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</si>
  <si>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</si>
  <si>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</si>
  <si>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</si>
  <si>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</si>
  <si>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</si>
  <si>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</si>
  <si>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</si>
  <si>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</si>
  <si>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</si>
  <si>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</si>
  <si>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</si>
  <si>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</si>
  <si>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</si>
  <si>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</si>
  <si>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</si>
  <si>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</si>
  <si>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</si>
  <si>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</si>
  <si>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</si>
  <si>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</si>
  <si>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</si>
  <si>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</si>
  <si>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</si>
  <si>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</si>
  <si>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</si>
  <si>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</si>
  <si>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</si>
  <si>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</si>
  <si>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</si>
  <si>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</si>
  <si>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</si>
  <si>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</si>
  <si>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</si>
  <si>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</si>
  <si>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</si>
  <si>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</si>
  <si>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</si>
  <si>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</si>
  <si>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</si>
  <si>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</si>
  <si>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</si>
  <si>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</si>
  <si>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</si>
  <si>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</si>
  <si>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</si>
  <si>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</si>
  <si>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</si>
  <si>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</si>
  <si>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</si>
  <si>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</si>
  <si>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</si>
  <si>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</si>
  <si>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</si>
  <si>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</si>
  <si>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</si>
  <si>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</si>
  <si>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</si>
  <si>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</si>
  <si>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</si>
  <si>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</si>
  <si>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</si>
  <si>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</si>
  <si>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</si>
  <si>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</si>
  <si>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</si>
  <si>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</si>
  <si>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</si>
  <si>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</si>
  <si>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</si>
  <si>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</si>
  <si>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</si>
  <si>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</si>
  <si>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</si>
  <si>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</si>
  <si>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</si>
  <si>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</si>
  <si>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</si>
  <si>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</si>
  <si>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</si>
  <si>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</si>
  <si>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</si>
  <si>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</si>
  <si>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</si>
  <si>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</si>
  <si>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</si>
  <si>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</si>
  <si>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</si>
  <si>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</si>
  <si>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</si>
  <si>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</si>
  <si>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</si>
  <si>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</si>
  <si>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</si>
  <si>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</si>
  <si>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</si>
  <si>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</si>
  <si>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</si>
  <si>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</si>
  <si>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</si>
  <si>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</si>
  <si>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</si>
  <si>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</si>
  <si>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</si>
  <si>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</si>
  <si>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</si>
  <si>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</si>
  <si>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</si>
  <si>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</si>
  <si>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</si>
  <si>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</si>
  <si>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</si>
  <si>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</si>
  <si>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</si>
  <si>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</si>
  <si>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</si>
  <si>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</si>
  <si>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</si>
  <si>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</si>
  <si>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</si>
  <si>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</si>
  <si>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</si>
  <si>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</si>
  <si>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</si>
  <si>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</si>
  <si>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</si>
  <si>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</si>
  <si>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</si>
  <si>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</si>
  <si>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</si>
  <si>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</si>
  <si>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</si>
  <si>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</si>
  <si>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</si>
  <si>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</si>
  <si>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</si>
  <si>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</si>
  <si>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</si>
  <si>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</si>
  <si>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</si>
  <si>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</si>
  <si>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</si>
  <si>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</si>
  <si>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</si>
  <si>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</si>
  <si>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</si>
  <si>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</si>
  <si>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</si>
  <si>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</si>
  <si>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</si>
  <si>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</si>
  <si>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</si>
  <si>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</si>
  <si>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</si>
  <si>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</si>
  <si>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</si>
  <si>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</si>
  <si>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</si>
  <si>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</si>
  <si>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</si>
  <si>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</si>
  <si>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</si>
  <si>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</si>
  <si>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</si>
  <si>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</si>
  <si>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</si>
  <si>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</si>
  <si>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</si>
  <si>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</si>
  <si>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</si>
  <si>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</si>
  <si>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</si>
  <si>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</si>
  <si>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</si>
  <si>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</si>
  <si>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</si>
  <si>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</si>
  <si>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</si>
  <si>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</si>
  <si>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</si>
  <si>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</si>
  <si>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</si>
  <si>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</si>
  <si>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</si>
  <si>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</si>
  <si>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</si>
  <si>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</si>
  <si>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</si>
  <si>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</si>
  <si>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</si>
  <si>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</si>
  <si>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</si>
  <si>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</si>
  <si>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</si>
  <si>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</si>
  <si>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</si>
  <si>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</si>
  <si>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</si>
  <si>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</si>
  <si>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</si>
  <si>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</si>
  <si>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</si>
  <si>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</si>
  <si>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</si>
  <si>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</si>
  <si>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</si>
  <si>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</si>
  <si>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</si>
  <si>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</si>
  <si>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</si>
  <si>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</si>
  <si>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</si>
  <si>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</si>
  <si>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</si>
  <si>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</si>
  <si>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</si>
  <si>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</si>
  <si>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</si>
  <si>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</si>
  <si>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</si>
  <si>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</si>
  <si>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</si>
  <si>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</si>
  <si>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</si>
  <si>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</si>
  <si>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</si>
  <si>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</si>
  <si>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</si>
  <si>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</si>
  <si>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</si>
  <si>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</si>
  <si>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</si>
  <si>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</si>
  <si>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</si>
  <si>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</si>
  <si>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</si>
  <si>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</si>
  <si>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</si>
  <si>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</si>
  <si>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</si>
  <si>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</si>
  <si>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</si>
  <si>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</si>
  <si>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</si>
  <si>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</si>
  <si>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</si>
  <si>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</si>
  <si>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</si>
  <si>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</si>
  <si>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</si>
  <si>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</si>
  <si>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</si>
  <si>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</si>
  <si>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</si>
  <si>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</si>
  <si>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</si>
  <si>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</si>
  <si>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</si>
  <si>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</si>
  <si>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</si>
  <si>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</si>
  <si>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</si>
  <si>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</si>
  <si>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</si>
  <si>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</si>
  <si>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</si>
  <si>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</si>
  <si>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</si>
  <si>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</si>
  <si>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</si>
  <si>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</si>
  <si>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</si>
  <si>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</si>
  <si>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</si>
  <si>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</si>
  <si>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</si>
  <si>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</si>
  <si>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</si>
  <si>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</si>
  <si>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</si>
  <si>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</si>
  <si>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</si>
  <si>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</si>
  <si>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</si>
  <si>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</si>
  <si>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</si>
  <si>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</si>
  <si>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</si>
  <si>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</si>
  <si>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</si>
  <si>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</si>
  <si>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</si>
  <si>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</si>
  <si>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</si>
  <si>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</si>
  <si>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</si>
  <si>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</si>
  <si>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</si>
  <si>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</si>
  <si>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</si>
  <si>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</si>
  <si>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</si>
  <si>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</si>
  <si>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</si>
  <si>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</si>
  <si>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</si>
  <si>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</si>
  <si>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</si>
  <si>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</si>
  <si>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</si>
  <si>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</si>
  <si>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</si>
  <si>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</si>
  <si>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</si>
  <si>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</si>
  <si>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</si>
  <si>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</si>
  <si>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</si>
  <si>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</si>
  <si>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</si>
  <si>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</si>
  <si>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</si>
  <si>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</si>
  <si>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</si>
  <si>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</si>
  <si>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</si>
  <si>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</si>
  <si>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</si>
  <si>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</si>
  <si>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</si>
  <si>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</si>
  <si>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</si>
  <si>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</si>
  <si>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</si>
  <si>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</si>
  <si>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</si>
  <si>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</si>
  <si>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</si>
  <si>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</si>
  <si>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</si>
  <si>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</si>
  <si>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</si>
  <si>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</si>
  <si>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</si>
  <si>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</si>
  <si>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</si>
  <si>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</si>
  <si>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</si>
  <si>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</si>
  <si>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</si>
  <si>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</si>
  <si>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</si>
  <si>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</si>
  <si>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</si>
  <si>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</si>
  <si>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</si>
  <si>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</si>
  <si>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</si>
  <si>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</si>
  <si>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</si>
  <si>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</si>
  <si>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</si>
  <si>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</si>
  <si>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</si>
  <si>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</si>
  <si>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</si>
  <si>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</si>
  <si>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</si>
  <si>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</si>
  <si>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</si>
  <si>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</si>
  <si>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</si>
  <si>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</si>
  <si>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</si>
  <si>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</si>
  <si>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</si>
  <si>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</si>
  <si>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</si>
  <si>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</si>
  <si>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</si>
  <si>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</si>
  <si>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</si>
  <si>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</si>
  <si>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</si>
  <si>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</si>
  <si>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</si>
  <si>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</si>
  <si>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</si>
  <si>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</si>
  <si>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</si>
  <si>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</si>
  <si>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</si>
  <si>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</si>
  <si>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</si>
  <si>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</si>
  <si>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</si>
  <si>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</si>
  <si>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</si>
  <si>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</si>
  <si>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</si>
  <si>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</si>
  <si>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</si>
  <si>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</si>
  <si>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</si>
  <si>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</si>
  <si>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</si>
  <si>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</si>
  <si>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</si>
  <si>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</si>
  <si>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</si>
  <si>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</si>
  <si>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</si>
  <si>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</si>
  <si>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</si>
  <si>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</si>
  <si>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</si>
  <si>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</si>
  <si>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</si>
  <si>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</si>
  <si>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</si>
  <si>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</si>
  <si>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</si>
  <si>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</si>
  <si>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</si>
  <si>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</si>
  <si>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</si>
  <si>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</si>
  <si>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</si>
  <si>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</si>
  <si>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</si>
  <si>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</si>
  <si>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</si>
  <si>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</si>
  <si>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</si>
  <si>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</si>
  <si>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</si>
  <si>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</si>
  <si>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</si>
  <si>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</si>
  <si>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</si>
  <si>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</si>
  <si>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</si>
  <si>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</si>
  <si>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</si>
  <si>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</si>
  <si>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</si>
  <si>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</si>
  <si>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</si>
  <si>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</si>
  <si>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</si>
  <si>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</si>
  <si>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</si>
  <si>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</si>
  <si>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</si>
  <si>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</si>
  <si>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</si>
  <si>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</si>
  <si>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</si>
  <si>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</si>
  <si>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</si>
  <si>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</si>
  <si>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</si>
  <si>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</si>
  <si>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</si>
  <si>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</si>
  <si>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</si>
  <si>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</si>
  <si>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</si>
  <si>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</si>
  <si>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</si>
  <si>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</si>
  <si>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</si>
  <si>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</si>
  <si>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</si>
  <si>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</si>
  <si>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</si>
  <si>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</si>
  <si>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</si>
  <si>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</si>
  <si>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</si>
  <si>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</si>
  <si>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</si>
  <si>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</si>
  <si>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</si>
  <si>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</si>
  <si>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</si>
  <si>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</si>
  <si>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</si>
  <si>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</si>
  <si>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</si>
  <si>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</si>
  <si>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</si>
  <si>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</si>
  <si>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</si>
  <si>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</si>
  <si>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</si>
  <si>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</si>
  <si>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</si>
  <si>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</si>
  <si>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</si>
  <si>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</si>
  <si>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</si>
  <si>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</si>
  <si>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</si>
  <si>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</si>
  <si>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</si>
  <si>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</si>
  <si>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</si>
  <si>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</si>
  <si>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</si>
  <si>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</si>
  <si>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</si>
  <si>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</si>
  <si>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</si>
  <si>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</si>
  <si>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</si>
  <si>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</si>
  <si>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</si>
  <si>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</si>
  <si>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</si>
  <si>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</si>
  <si>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</si>
  <si>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</si>
  <si>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</si>
  <si>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</si>
  <si>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</si>
  <si>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</si>
  <si>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</si>
  <si>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</si>
  <si>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</si>
  <si>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</si>
  <si>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</si>
  <si>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</si>
  <si>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</si>
  <si>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</si>
  <si>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</si>
  <si>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</si>
  <si>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</si>
  <si>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</si>
  <si>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</si>
  <si>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</si>
  <si>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</si>
  <si>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</si>
  <si>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</si>
  <si>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</si>
  <si>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</si>
  <si>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</si>
  <si>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</si>
  <si>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</si>
  <si>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</si>
  <si>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</si>
  <si>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</si>
  <si>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</si>
  <si>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</si>
  <si>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</si>
  <si>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</si>
  <si>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</si>
  <si>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</si>
  <si>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</si>
  <si>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</si>
  <si>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</si>
  <si>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</si>
  <si>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</si>
  <si>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</si>
  <si>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</si>
  <si>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</si>
  <si>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</si>
  <si>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</si>
  <si>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</si>
  <si>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</si>
  <si>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</si>
  <si>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</si>
  <si>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</si>
  <si>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</si>
  <si>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</si>
  <si>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</si>
  <si>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</si>
  <si>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</si>
  <si>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</si>
  <si>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</si>
  <si>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</si>
  <si>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</si>
  <si>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</si>
  <si>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</si>
  <si>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</si>
  <si>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</si>
  <si>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</si>
  <si>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</si>
  <si>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</si>
  <si>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</si>
  <si>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</si>
  <si>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</si>
  <si>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</si>
  <si>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</si>
  <si>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</si>
  <si>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</si>
  <si>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</si>
  <si>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</si>
  <si>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</si>
  <si>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</si>
  <si>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</si>
  <si>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</si>
  <si>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</si>
  <si>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</si>
  <si>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</si>
  <si>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</si>
  <si>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</si>
  <si>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</si>
  <si>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</si>
  <si>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</si>
  <si>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</si>
  <si>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</si>
  <si>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</si>
  <si>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</si>
  <si>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</si>
  <si>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</si>
  <si>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</si>
  <si>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</si>
  <si>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</si>
  <si>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</si>
  <si>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</si>
  <si>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</si>
  <si>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</si>
  <si>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</si>
  <si>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</si>
  <si>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</si>
  <si>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</si>
  <si>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</si>
  <si>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</si>
  <si>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</si>
  <si>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</si>
  <si>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</si>
  <si>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</si>
  <si>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</si>
  <si>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</si>
  <si>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</si>
  <si>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</si>
  <si>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</si>
  <si>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</si>
  <si>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</si>
  <si>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</si>
  <si>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</si>
  <si>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</si>
  <si>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</si>
  <si>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</si>
  <si>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</si>
  <si>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</si>
  <si>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</si>
  <si>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</si>
  <si>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</si>
  <si>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</si>
  <si>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</si>
  <si>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</si>
  <si>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</si>
  <si>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</si>
  <si>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</si>
  <si>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</si>
  <si>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</si>
  <si>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</si>
  <si>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</si>
  <si>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</si>
  <si>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</si>
  <si>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</si>
  <si>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</si>
  <si>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</si>
  <si>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</si>
  <si>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</si>
  <si>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</si>
  <si>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</si>
  <si>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</si>
  <si>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</si>
  <si>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</si>
  <si>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</si>
  <si>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</si>
  <si>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</si>
  <si>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</si>
  <si>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</si>
  <si>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</si>
  <si>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</si>
  <si>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</si>
  <si>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</si>
  <si>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</si>
  <si>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</si>
  <si>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</si>
  <si>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</si>
  <si>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</si>
  <si>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</si>
  <si>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</si>
  <si>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</si>
  <si>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</si>
  <si>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</si>
  <si>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</si>
  <si>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</si>
  <si>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</si>
  <si>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</si>
  <si>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</si>
  <si>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</si>
  <si>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</si>
  <si>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</si>
  <si>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</si>
  <si>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</si>
  <si>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</si>
  <si>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</si>
  <si>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</si>
  <si>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</si>
  <si>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</si>
  <si>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</si>
  <si>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</si>
  <si>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</si>
  <si>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</si>
  <si>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</si>
  <si>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</si>
  <si>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</si>
  <si>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</si>
  <si>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</si>
  <si>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</si>
  <si>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</si>
  <si>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</si>
  <si>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</si>
  <si>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</si>
  <si>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</si>
  <si>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</si>
  <si>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</si>
  <si>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</si>
  <si>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</si>
  <si>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</si>
  <si>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</si>
  <si>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</si>
  <si>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</si>
  <si>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</si>
  <si>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</si>
  <si>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</si>
  <si>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</si>
  <si>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</si>
  <si>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</si>
  <si>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</si>
  <si>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</si>
  <si>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</si>
  <si>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</si>
  <si>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</si>
  <si>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</si>
  <si>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</si>
  <si>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</si>
  <si>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</si>
  <si>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</si>
  <si>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</si>
  <si>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</si>
  <si>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</si>
  <si>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</si>
  <si>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</si>
  <si>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</si>
  <si>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</si>
  <si>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</si>
  <si>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</si>
  <si>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</si>
  <si>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</si>
  <si>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</si>
  <si>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</si>
  <si>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</si>
  <si>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</si>
  <si>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</si>
  <si>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</si>
  <si>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</si>
  <si>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</si>
  <si>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</si>
  <si>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</si>
  <si>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</si>
  <si>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</si>
  <si>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</si>
  <si>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</si>
  <si>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</si>
  <si>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</si>
  <si>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</si>
  <si>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</si>
  <si>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</si>
  <si>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</si>
  <si>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</si>
  <si>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</si>
  <si>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</si>
  <si>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</si>
  <si>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</si>
  <si>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</si>
  <si>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</si>
  <si>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</si>
  <si>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</si>
  <si>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</si>
  <si>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</si>
  <si>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</si>
  <si>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</si>
  <si>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</si>
  <si>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</si>
  <si>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</si>
  <si>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</si>
  <si>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</si>
  <si>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</si>
  <si>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</si>
  <si>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</si>
  <si>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</si>
  <si>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</si>
  <si>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</si>
  <si>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</si>
  <si>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</si>
  <si>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</si>
  <si>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</si>
  <si>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</si>
  <si>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</si>
  <si>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</si>
  <si>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</si>
  <si>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</si>
  <si>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</si>
  <si>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</si>
  <si>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</si>
  <si>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</si>
  <si>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</si>
  <si>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</si>
  <si>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</si>
  <si>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</si>
  <si>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</si>
  <si>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</si>
  <si>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</si>
  <si>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</si>
  <si>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</si>
  <si>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</si>
  <si>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</si>
  <si>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</si>
  <si>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</si>
  <si>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</si>
  <si>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</si>
  <si>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</si>
  <si>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</si>
  <si>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</si>
  <si>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</si>
  <si>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</si>
  <si>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</si>
  <si>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</si>
  <si>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</si>
  <si>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</si>
  <si>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</si>
  <si>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</si>
  <si>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</si>
  <si>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</si>
  <si>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</si>
  <si>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</si>
  <si>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</si>
  <si>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</si>
  <si>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</si>
  <si>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</si>
  <si>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</si>
  <si>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</si>
  <si>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</si>
  <si>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</si>
  <si>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</si>
  <si>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</si>
  <si>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</si>
  <si>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</si>
  <si>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</si>
  <si>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</si>
  <si>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</si>
  <si>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</si>
  <si>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</si>
  <si>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</si>
  <si>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</si>
  <si>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</si>
  <si>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</si>
  <si>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</si>
  <si>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</si>
  <si>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</si>
  <si>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</si>
  <si>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</si>
  <si>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</si>
  <si>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</si>
  <si>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</si>
  <si>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</si>
  <si>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</si>
  <si>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</si>
  <si>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</si>
  <si>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</si>
  <si>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</si>
  <si>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</si>
  <si>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</si>
  <si>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</si>
  <si>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</si>
  <si>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</si>
  <si>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</si>
  <si>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</si>
  <si>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</si>
  <si>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</si>
  <si>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</si>
  <si>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</si>
  <si>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</si>
  <si>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</si>
  <si>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</si>
  <si>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</si>
  <si>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</si>
  <si>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</si>
  <si>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</si>
  <si>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</si>
  <si>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</si>
  <si>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</si>
  <si>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</si>
  <si>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</si>
  <si>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</si>
  <si>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</si>
  <si>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</si>
  <si>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</si>
  <si>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</si>
  <si>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</si>
  <si>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</si>
  <si>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</si>
  <si>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</si>
  <si>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</si>
  <si>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</si>
  <si>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</si>
  <si>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</si>
  <si>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</si>
  <si>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</si>
  <si>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</si>
  <si>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</si>
  <si>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</si>
  <si>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</si>
  <si>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</si>
  <si>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</si>
  <si>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</si>
  <si>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</si>
  <si>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</si>
  <si>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</si>
  <si>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</si>
  <si>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</si>
  <si>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</si>
  <si>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</si>
  <si>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</si>
  <si>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</si>
  <si>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</si>
  <si>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</si>
  <si>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</si>
  <si>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</si>
  <si>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</si>
  <si>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</si>
  <si>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</si>
  <si>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</si>
  <si>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</si>
  <si>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</si>
  <si>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</si>
  <si>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</si>
  <si>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</si>
  <si>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</si>
  <si>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</si>
  <si>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</si>
  <si>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</si>
  <si>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</si>
  <si>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</si>
  <si>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</si>
  <si>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</si>
  <si>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</si>
  <si>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</si>
  <si>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</si>
  <si>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</si>
  <si>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</si>
  <si>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</si>
  <si>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</si>
  <si>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</si>
  <si>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</si>
  <si>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</si>
  <si>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</si>
  <si>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</si>
  <si>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</si>
  <si>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</si>
  <si>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</si>
  <si>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</si>
  <si>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</si>
  <si>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</si>
  <si>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</si>
  <si>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</si>
  <si>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</si>
  <si>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</si>
  <si>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</si>
  <si>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</si>
  <si>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</si>
  <si>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</si>
  <si>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</si>
  <si>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</si>
  <si>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</si>
  <si>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</si>
  <si>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</si>
  <si>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</si>
  <si>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</si>
  <si>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</si>
  <si>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</si>
  <si>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</si>
  <si>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</si>
  <si>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</si>
  <si>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</si>
  <si>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</si>
  <si>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</si>
  <si>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</si>
  <si>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</si>
  <si>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</si>
  <si>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</si>
  <si>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</si>
  <si>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</si>
  <si>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</si>
  <si>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</si>
  <si>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</si>
  <si>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</si>
  <si>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</si>
  <si>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</si>
  <si>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</si>
  <si>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</si>
  <si>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</si>
  <si>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</si>
  <si>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</si>
  <si>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</si>
  <si>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</si>
  <si>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</si>
  <si>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</si>
  <si>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</si>
  <si>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</si>
  <si>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</si>
  <si>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</si>
  <si>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</si>
  <si>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</si>
  <si>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</si>
  <si>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</si>
  <si>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</si>
  <si>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</si>
  <si>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</si>
  <si>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</si>
  <si>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</si>
  <si>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</si>
  <si>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</si>
  <si>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</si>
  <si>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</si>
  <si>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</si>
  <si>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</si>
  <si>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</si>
  <si>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</si>
  <si>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</si>
  <si>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</si>
  <si>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</si>
  <si>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</si>
  <si>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</si>
  <si>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</si>
  <si>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</si>
  <si>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</si>
  <si>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</si>
  <si>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</si>
  <si>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</si>
  <si>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</si>
  <si>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</si>
  <si>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</si>
  <si>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</si>
  <si>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</si>
  <si>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</si>
  <si>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</si>
  <si>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</si>
  <si>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</si>
  <si>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</si>
  <si>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</si>
  <si>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</si>
  <si>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</si>
  <si>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</si>
  <si>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</si>
  <si>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</si>
  <si>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</si>
  <si>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</si>
  <si>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</si>
  <si>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</si>
  <si>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</si>
  <si>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</si>
  <si>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</si>
  <si>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</si>
  <si>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</si>
  <si>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</si>
  <si>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</si>
  <si>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</si>
  <si>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</si>
  <si>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</si>
  <si>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</si>
  <si>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</si>
  <si>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</si>
  <si>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</si>
  <si>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</si>
  <si>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</si>
  <si>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</si>
  <si>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</si>
  <si>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</si>
  <si>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</si>
  <si>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</si>
  <si>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</si>
  <si>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</si>
  <si>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</si>
  <si>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</si>
  <si>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</si>
  <si>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</si>
  <si>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</si>
  <si>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</si>
  <si>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</si>
  <si>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</si>
  <si>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</si>
  <si>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</si>
  <si>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</si>
  <si>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</si>
  <si>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</si>
  <si>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</si>
  <si>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</si>
  <si>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</si>
  <si>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</si>
  <si>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</si>
  <si>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</si>
  <si>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</si>
  <si>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</si>
  <si>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</si>
  <si>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</si>
  <si>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</si>
  <si>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</si>
  <si>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</si>
  <si>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</si>
  <si>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</si>
  <si>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</si>
  <si>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</si>
  <si>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</si>
  <si>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</si>
  <si>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</si>
  <si>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</si>
  <si>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</si>
  <si>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</si>
  <si>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</si>
  <si>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</si>
  <si>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</si>
  <si>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</si>
  <si>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</si>
  <si>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</si>
  <si>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</si>
  <si>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</si>
  <si>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</si>
  <si>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</si>
  <si>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</si>
  <si>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</si>
  <si>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</si>
  <si>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</si>
  <si>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</si>
  <si>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</si>
  <si>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</si>
  <si>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</si>
  <si>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</si>
  <si>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</si>
  <si>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</si>
  <si>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</si>
  <si>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</si>
  <si>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</si>
  <si>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</si>
  <si>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</si>
  <si>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</si>
  <si>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</si>
  <si>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</si>
  <si>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</si>
  <si>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</si>
  <si>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</si>
  <si>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</si>
  <si>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</si>
  <si>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</si>
  <si>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</si>
  <si>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</si>
  <si>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</si>
  <si>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</si>
  <si>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</si>
  <si>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</si>
  <si>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</si>
  <si>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</si>
  <si>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</si>
  <si>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</si>
  <si>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</si>
  <si>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</si>
  <si>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</si>
  <si>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</si>
  <si>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</si>
  <si>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</si>
  <si>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</si>
  <si>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</si>
  <si>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</si>
  <si>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</si>
  <si>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</si>
  <si>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</si>
  <si>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</si>
  <si>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</si>
  <si>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</si>
  <si>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</si>
  <si>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</si>
  <si>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</si>
  <si>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</si>
  <si>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</si>
  <si>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</si>
  <si>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</si>
  <si>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</si>
  <si>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</si>
  <si>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</si>
  <si>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</si>
  <si>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</si>
  <si>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</si>
  <si>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</si>
  <si>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</si>
  <si>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</si>
  <si>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</si>
  <si>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</si>
  <si>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</si>
  <si>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</si>
  <si>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</si>
  <si>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</si>
  <si>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</si>
  <si>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</si>
  <si>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</si>
  <si>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</si>
  <si>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</si>
  <si>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</si>
  <si>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</si>
  <si>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</si>
  <si>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</si>
  <si>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</si>
  <si>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</si>
  <si>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</si>
  <si>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</si>
  <si>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</si>
  <si>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</si>
  <si>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</si>
  <si>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</si>
  <si>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</si>
  <si>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</si>
  <si>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</si>
  <si>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</si>
  <si>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</si>
  <si>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</si>
  <si>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</si>
  <si>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</si>
  <si>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</si>
  <si>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</si>
  <si>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</si>
  <si>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</si>
  <si>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</si>
  <si>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</si>
  <si>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</si>
  <si>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</si>
  <si>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</si>
  <si>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</si>
  <si>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</si>
  <si>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</si>
  <si>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</si>
  <si>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</si>
  <si>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</si>
  <si>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</si>
  <si>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</si>
  <si>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</si>
  <si>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</si>
  <si>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</si>
  <si>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</si>
  <si>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</si>
  <si>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</si>
  <si>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</si>
  <si>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</si>
  <si>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</si>
  <si>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</si>
  <si>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</si>
  <si>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</si>
  <si>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</si>
  <si>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</si>
  <si>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</si>
  <si>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</si>
  <si>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</si>
  <si>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</si>
  <si>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</si>
  <si>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</si>
  <si>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</si>
  <si>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</si>
  <si>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</si>
  <si>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</si>
  <si>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</si>
  <si>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</si>
  <si>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</si>
  <si>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</si>
  <si>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</si>
  <si>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</si>
  <si>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</si>
  <si>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</si>
  <si>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</si>
  <si>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</si>
  <si>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</si>
  <si>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</si>
  <si>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</si>
  <si>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</si>
  <si>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</si>
  <si>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</si>
  <si>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</si>
  <si>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</si>
  <si>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</si>
  <si>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</si>
  <si>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</si>
  <si>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</si>
  <si>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</si>
  <si>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</si>
  <si>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</si>
  <si>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</si>
  <si>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</si>
  <si>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</si>
  <si>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</si>
  <si>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</si>
  <si>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</si>
  <si>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</si>
  <si>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</si>
  <si>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</si>
  <si>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</si>
  <si>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</si>
  <si>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</si>
  <si>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</si>
  <si>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</si>
  <si>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</si>
  <si>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</si>
  <si>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</si>
  <si>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</si>
  <si>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</si>
  <si>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</si>
  <si>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</si>
  <si>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</si>
  <si>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</si>
  <si>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</si>
  <si>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</si>
  <si>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</si>
  <si>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</si>
  <si>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</si>
  <si>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</si>
  <si>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</si>
  <si>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</si>
  <si>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</si>
  <si>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</si>
  <si>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</si>
  <si>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</si>
  <si>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</si>
  <si>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</si>
  <si>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</si>
  <si>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</si>
  <si>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</si>
  <si>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</si>
  <si>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</si>
  <si>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</si>
  <si>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</si>
  <si>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</si>
  <si>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</si>
  <si>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</si>
  <si>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</si>
  <si>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</si>
  <si>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</si>
  <si>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</si>
  <si>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</si>
  <si>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</si>
  <si>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</si>
  <si>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</si>
  <si>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</si>
  <si>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</si>
  <si>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</si>
  <si>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</si>
  <si>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</si>
  <si>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</si>
  <si>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</si>
  <si>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</si>
  <si>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</si>
  <si>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</si>
  <si>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</si>
  <si>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</si>
  <si>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</si>
  <si>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</si>
  <si>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</si>
  <si>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</si>
  <si>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</si>
  <si>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</si>
  <si>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</si>
  <si>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</si>
  <si>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</si>
  <si>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</si>
  <si>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</si>
  <si>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</si>
  <si>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</si>
  <si>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</si>
  <si>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</si>
  <si>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</si>
  <si>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</si>
  <si>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</si>
  <si>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</si>
  <si>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</si>
  <si>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</si>
  <si>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</si>
  <si>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</si>
  <si>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</si>
  <si>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</si>
  <si>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</si>
  <si>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</si>
  <si>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</si>
  <si>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</si>
  <si>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</si>
  <si>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</si>
  <si>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</si>
  <si>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</si>
  <si>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</si>
  <si>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</si>
  <si>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</si>
  <si>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</si>
  <si>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</si>
  <si>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</si>
  <si>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</si>
  <si>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</si>
  <si>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</si>
  <si>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</si>
  <si>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</si>
  <si>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</si>
  <si>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</si>
  <si>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</si>
  <si>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</si>
  <si>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</si>
  <si>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</si>
  <si>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</si>
  <si>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</si>
  <si>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</si>
  <si>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</si>
  <si>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</si>
  <si>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</si>
  <si>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</si>
  <si>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</si>
  <si>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</si>
  <si>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</si>
  <si>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</si>
  <si>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</si>
  <si>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</si>
  <si>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</si>
  <si>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</si>
  <si>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</si>
  <si>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</si>
  <si>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</si>
  <si>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</si>
  <si>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</si>
  <si>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</si>
  <si>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</si>
  <si>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</si>
  <si>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</si>
  <si>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</si>
  <si>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</si>
  <si>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</si>
  <si>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</si>
  <si>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</si>
  <si>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</si>
  <si>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</si>
  <si>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</si>
  <si>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</si>
  <si>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</si>
  <si>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</si>
  <si>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</si>
  <si>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</si>
  <si>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</si>
  <si>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</si>
  <si>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</si>
  <si>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</si>
  <si>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</si>
  <si>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</si>
  <si>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</si>
  <si>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</si>
  <si>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</si>
  <si>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</si>
  <si>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</si>
  <si>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</si>
  <si>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</si>
  <si>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</si>
  <si>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</si>
  <si>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</si>
  <si>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</si>
  <si>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</si>
  <si>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</si>
  <si>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</si>
  <si>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</si>
  <si>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</si>
  <si>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</si>
  <si>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</si>
  <si>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</si>
  <si>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</si>
  <si>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</si>
  <si>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</si>
  <si>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</si>
  <si>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</si>
  <si>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</si>
  <si>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</si>
  <si>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</si>
  <si>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</si>
  <si>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</si>
  <si>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</si>
  <si>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</si>
  <si>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</si>
  <si>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</si>
  <si>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</si>
  <si>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</si>
  <si>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</si>
  <si>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</si>
  <si>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</si>
  <si>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</si>
  <si>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</si>
  <si>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</si>
  <si>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</si>
  <si>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</si>
  <si>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</si>
  <si>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</si>
  <si>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</si>
  <si>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</si>
  <si>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</si>
  <si>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</si>
  <si>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</si>
  <si>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</si>
  <si>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</si>
  <si>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</si>
  <si>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</si>
  <si>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</si>
  <si>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</si>
  <si>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</si>
  <si>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</si>
  <si>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</si>
  <si>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</si>
  <si>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</si>
  <si>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</si>
  <si>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</si>
  <si>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</si>
  <si>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</si>
  <si>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</si>
  <si>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</si>
  <si>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</si>
  <si>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</si>
  <si>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</si>
  <si>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</si>
  <si>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</si>
  <si>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</si>
  <si>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</si>
  <si>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</si>
  <si>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</si>
  <si>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</si>
  <si>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</si>
  <si>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</si>
  <si>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</si>
  <si>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</si>
  <si>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</si>
  <si>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</si>
  <si>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</si>
  <si>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</si>
  <si>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</si>
  <si>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</si>
  <si>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</si>
  <si>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</si>
  <si>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</si>
  <si>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</si>
  <si>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</si>
  <si>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</si>
  <si>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</si>
  <si>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</si>
  <si>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</si>
  <si>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</si>
  <si>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</si>
  <si>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</si>
  <si>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</si>
  <si>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</si>
  <si>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</si>
  <si>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</si>
  <si>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</si>
  <si>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</si>
  <si>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</si>
  <si>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</si>
  <si>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</si>
  <si>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</si>
  <si>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</si>
  <si>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</si>
  <si>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</si>
  <si>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</si>
  <si>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</si>
  <si>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</si>
  <si>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</si>
  <si>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</si>
  <si>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</si>
  <si>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</si>
  <si>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</si>
  <si>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</si>
  <si>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</si>
  <si>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</si>
  <si>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</si>
  <si>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</si>
  <si>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</si>
  <si>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</si>
  <si>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</si>
  <si>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</si>
  <si>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</si>
  <si>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</si>
  <si>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</si>
  <si>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</si>
  <si>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</si>
  <si>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</si>
  <si>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</si>
  <si>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</si>
  <si>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</si>
  <si>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</si>
  <si>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</si>
  <si>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</si>
  <si>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</si>
  <si>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</si>
  <si>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</si>
  <si>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</si>
  <si>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</si>
  <si>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</si>
  <si>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</si>
  <si>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</si>
  <si>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</si>
  <si>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</si>
  <si>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</si>
  <si>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</si>
  <si>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</si>
  <si>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</si>
  <si>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</si>
  <si>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</si>
  <si>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</si>
  <si>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</si>
  <si>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</si>
  <si>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</si>
  <si>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</si>
  <si>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</si>
  <si>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</si>
  <si>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</si>
  <si>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</si>
  <si>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</si>
  <si>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</si>
  <si>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</si>
  <si>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</si>
  <si>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</si>
  <si>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</si>
  <si>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</si>
  <si>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</si>
  <si>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</si>
  <si>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</si>
  <si>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</si>
  <si>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</si>
  <si>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</si>
  <si>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</si>
  <si>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</si>
  <si>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</si>
  <si>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</si>
  <si>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</si>
  <si>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</si>
  <si>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</si>
  <si>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</si>
  <si>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</si>
  <si>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</si>
  <si>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</si>
  <si>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</si>
  <si>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</si>
  <si>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</si>
  <si>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</si>
  <si>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</si>
  <si>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</si>
  <si>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</si>
  <si>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</si>
  <si>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</si>
  <si>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</si>
  <si>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</si>
  <si>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</si>
  <si>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</si>
  <si>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</si>
  <si>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</si>
  <si>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</si>
  <si>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</si>
  <si>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</si>
  <si>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</si>
  <si>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</si>
  <si>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</si>
  <si>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</si>
  <si>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</si>
  <si>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</si>
  <si>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</si>
  <si>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</si>
  <si>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</si>
  <si>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</si>
  <si>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</si>
  <si>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</si>
  <si>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</si>
  <si>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</si>
  <si>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</si>
  <si>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</si>
  <si>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</si>
  <si>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</si>
  <si>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</si>
  <si>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</si>
  <si>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</si>
  <si>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</si>
  <si>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</si>
  <si>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</si>
  <si>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</si>
  <si>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</si>
  <si>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</si>
  <si>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</si>
  <si>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</si>
  <si>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</si>
  <si>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</si>
  <si>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</si>
  <si>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</si>
  <si>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</si>
  <si>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</si>
  <si>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</si>
  <si>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</si>
  <si>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</si>
  <si>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</si>
  <si>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</si>
  <si>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</si>
  <si>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</si>
  <si>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</si>
  <si>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</si>
  <si>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</si>
  <si>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</si>
  <si>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</si>
  <si>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</si>
  <si>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</si>
  <si>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</si>
  <si>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</si>
  <si>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</si>
  <si>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</si>
  <si>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</si>
  <si>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</si>
  <si>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</si>
  <si>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</si>
  <si>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</si>
  <si>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</si>
  <si>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</si>
  <si>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</si>
  <si>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</si>
  <si>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</si>
  <si>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</si>
  <si>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</si>
  <si>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</si>
  <si>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</si>
  <si>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</si>
  <si>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</si>
  <si>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</si>
  <si>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</si>
  <si>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</si>
  <si>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</si>
  <si>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</si>
  <si>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</si>
  <si>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</si>
  <si>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</si>
  <si>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</si>
  <si>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</si>
  <si>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</si>
  <si>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</si>
  <si>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</si>
  <si>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</si>
  <si>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</si>
  <si>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</si>
  <si>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</si>
  <si>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</si>
  <si>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</si>
  <si>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</si>
  <si>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</si>
  <si>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</si>
  <si>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</si>
  <si>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</si>
  <si>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</si>
  <si>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</si>
  <si>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</si>
  <si>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</si>
  <si>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</si>
  <si>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</si>
  <si>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</si>
  <si>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</si>
  <si>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</si>
  <si>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</si>
  <si>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</si>
  <si>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</si>
  <si>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</si>
  <si>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</si>
  <si>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</si>
  <si>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</si>
  <si>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</si>
  <si>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</si>
  <si>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</si>
  <si>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</si>
  <si>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</si>
  <si>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</si>
  <si>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</si>
  <si>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</si>
  <si>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</si>
  <si>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</si>
  <si>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</si>
  <si>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</si>
  <si>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</si>
  <si>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</si>
  <si>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</si>
  <si>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</si>
  <si>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</si>
  <si>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</si>
  <si>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</si>
  <si>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</si>
  <si>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</si>
  <si>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</si>
  <si>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</si>
  <si>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</si>
  <si>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</si>
  <si>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</si>
  <si>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</si>
  <si>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</si>
  <si>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</si>
  <si>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</si>
  <si>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</si>
  <si>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</si>
  <si>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</si>
  <si>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</si>
  <si>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</si>
  <si>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</si>
  <si>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</si>
  <si>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</si>
  <si>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</si>
  <si>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</si>
  <si>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</si>
  <si>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</si>
  <si>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</si>
  <si>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</si>
  <si>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</si>
  <si>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</si>
  <si>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</si>
  <si>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</si>
  <si>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</si>
  <si>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</si>
  <si>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</si>
  <si>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</si>
  <si>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</si>
  <si>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</si>
  <si>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</si>
  <si>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</si>
  <si>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</si>
  <si>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</si>
  <si>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</si>
  <si>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</si>
  <si>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</si>
  <si>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</si>
  <si>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</si>
  <si>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</si>
  <si>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</si>
  <si>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</si>
  <si>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</si>
  <si>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</si>
  <si>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</si>
  <si>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</si>
  <si>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</si>
  <si>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</si>
  <si>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</si>
  <si>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</si>
  <si>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</si>
  <si>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</si>
  <si>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</si>
  <si>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</si>
  <si>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</si>
  <si>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</si>
  <si>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</si>
  <si>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</si>
  <si>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</si>
  <si>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</si>
  <si>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</si>
  <si>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</si>
  <si>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</si>
  <si>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</si>
  <si>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</si>
  <si>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</si>
  <si>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</si>
  <si>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</si>
  <si>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</si>
  <si>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</si>
  <si>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</si>
  <si>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</si>
  <si>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</si>
  <si>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</si>
  <si>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</si>
  <si>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</si>
  <si>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</si>
  <si>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</si>
  <si>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</si>
  <si>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</si>
  <si>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</si>
  <si>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</si>
  <si>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</si>
  <si>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</si>
  <si>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</si>
  <si>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</si>
  <si>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</si>
  <si>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</si>
  <si>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</si>
  <si>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</si>
  <si>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</si>
  <si>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</si>
  <si>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</si>
  <si>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</si>
  <si>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</si>
  <si>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</si>
  <si>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</si>
  <si>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</si>
  <si>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</si>
  <si>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</si>
  <si>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</si>
  <si>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</si>
  <si>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</si>
  <si>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</si>
  <si>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</si>
  <si>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</si>
  <si>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</si>
  <si>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</si>
  <si>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</si>
  <si>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</si>
  <si>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</si>
  <si>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</si>
  <si>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</si>
  <si>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</si>
  <si>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</si>
  <si>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</si>
  <si>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</si>
  <si>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</si>
  <si>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</si>
  <si>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</si>
  <si>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</si>
  <si>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</si>
  <si>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</si>
  <si>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</si>
  <si>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</si>
  <si>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</si>
  <si>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</si>
  <si>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</si>
  <si>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</si>
  <si>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</si>
  <si>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</si>
  <si>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</si>
  <si>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</si>
  <si>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</si>
  <si>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</si>
  <si>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</si>
  <si>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</si>
  <si>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</si>
  <si>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</si>
  <si>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</si>
  <si>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</si>
  <si>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</si>
  <si>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</si>
  <si>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</si>
  <si>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</si>
  <si>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</si>
  <si>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</si>
  <si>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</si>
  <si>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</si>
  <si>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</si>
  <si>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</si>
  <si>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</si>
  <si>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</si>
  <si>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</si>
  <si>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</si>
  <si>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</si>
  <si>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</si>
  <si>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</si>
  <si>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</si>
  <si>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</si>
  <si>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</si>
  <si>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</si>
  <si>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</si>
  <si>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</si>
  <si>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</si>
  <si>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</si>
  <si>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</si>
  <si>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</si>
  <si>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</si>
  <si>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</si>
  <si>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</si>
  <si>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</si>
  <si>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</si>
  <si>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</si>
  <si>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</si>
  <si>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</si>
  <si>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</si>
  <si>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</si>
  <si>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</si>
  <si>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</si>
  <si>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</si>
  <si>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</si>
  <si>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</si>
  <si>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</si>
  <si>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</si>
  <si>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</si>
  <si>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</si>
  <si>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</si>
  <si>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</si>
  <si>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</si>
  <si>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</si>
  <si>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</si>
  <si>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</si>
  <si>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</si>
  <si>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</si>
  <si>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</si>
  <si>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</si>
  <si>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</si>
  <si>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</si>
  <si>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</si>
  <si>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</si>
  <si>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</si>
  <si>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</si>
  <si>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</si>
  <si>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</si>
  <si>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</si>
  <si>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</si>
  <si>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</si>
  <si>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</si>
  <si>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</si>
  <si>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</si>
  <si>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</si>
  <si>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</si>
  <si>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</si>
  <si>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</si>
  <si>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</si>
  <si>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</si>
  <si>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</si>
  <si>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</si>
  <si>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</si>
  <si>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</si>
  <si>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</si>
  <si>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</si>
  <si>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</si>
  <si>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</si>
  <si>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</si>
  <si>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</si>
  <si>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</si>
  <si>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</si>
  <si>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</si>
  <si>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</si>
  <si>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</si>
  <si>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</si>
  <si>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</si>
  <si>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</si>
  <si>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</si>
  <si>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</si>
  <si>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</si>
  <si>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</si>
  <si>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</si>
  <si>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</si>
  <si>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</si>
  <si>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</si>
  <si>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</si>
  <si>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</si>
  <si>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</si>
  <si>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</si>
  <si>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</si>
  <si>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</si>
  <si>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</si>
  <si>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</si>
  <si>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</si>
  <si>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</si>
  <si>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</si>
  <si>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</si>
  <si>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</si>
  <si>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</si>
  <si>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</si>
  <si>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</si>
  <si>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</si>
  <si>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</si>
  <si>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</si>
  <si>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</si>
  <si>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</si>
  <si>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</si>
  <si>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</si>
  <si>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</si>
  <si>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</si>
  <si>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</si>
  <si>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</si>
  <si>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</si>
  <si>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</si>
  <si>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</si>
  <si>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</si>
  <si>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</si>
  <si>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</si>
  <si>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</si>
  <si>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</si>
  <si>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</si>
  <si>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</si>
  <si>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</si>
  <si>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</si>
  <si>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</si>
  <si>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</si>
  <si>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</si>
  <si>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</si>
  <si>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</si>
  <si>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</si>
  <si>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</si>
  <si>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</si>
  <si>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</si>
  <si>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</si>
  <si>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</si>
  <si>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</si>
  <si>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</si>
  <si>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</si>
  <si>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</si>
  <si>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</si>
  <si>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</si>
  <si>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</si>
  <si>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</si>
  <si>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</si>
  <si>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</si>
  <si>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</si>
  <si>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</si>
  <si>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</si>
  <si>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</si>
  <si>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</si>
  <si>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</si>
  <si>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</si>
  <si>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</si>
  <si>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</si>
  <si>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</si>
  <si>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</si>
  <si>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</si>
  <si>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</si>
  <si>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</si>
  <si>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</si>
  <si>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</si>
  <si>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</si>
  <si>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</si>
  <si>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</si>
  <si>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</si>
  <si>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</si>
  <si>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</si>
  <si>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</si>
  <si>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</si>
  <si>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</si>
  <si>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</si>
  <si>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</si>
  <si>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</si>
  <si>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</si>
  <si>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</si>
  <si>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</si>
  <si>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</si>
  <si>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</si>
  <si>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</si>
  <si>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</si>
  <si>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</si>
  <si>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</si>
  <si>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</si>
  <si>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</si>
  <si>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</si>
  <si>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</si>
  <si>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</si>
  <si>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</si>
  <si>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</si>
  <si>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</si>
  <si>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</si>
  <si>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</si>
  <si>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</si>
  <si>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</si>
  <si>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</si>
  <si>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</si>
  <si>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</si>
  <si>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</si>
  <si>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</si>
  <si>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</si>
  <si>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</si>
  <si>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</si>
  <si>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</si>
  <si>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</si>
  <si>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</si>
  <si>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</si>
  <si>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</si>
  <si>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</si>
  <si>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</si>
  <si>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</si>
  <si>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</si>
  <si>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</si>
  <si>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</si>
  <si>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</si>
  <si>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</si>
  <si>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</si>
  <si>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</si>
  <si>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</si>
  <si>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</si>
  <si>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</si>
  <si>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</si>
  <si>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</si>
  <si>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</si>
  <si>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</si>
  <si>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</si>
  <si>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</si>
  <si>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</si>
  <si>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</si>
  <si>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</si>
  <si>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</si>
  <si>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</si>
  <si>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</si>
  <si>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</si>
  <si>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</si>
  <si>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</si>
  <si>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</si>
  <si>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</si>
  <si>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</si>
  <si>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</si>
  <si>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</si>
  <si>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</si>
  <si>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</si>
  <si>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</si>
  <si>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</si>
  <si>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</si>
  <si>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</si>
  <si>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</si>
  <si>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</si>
  <si>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</si>
  <si>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</si>
  <si>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</si>
  <si>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</si>
  <si>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</si>
  <si>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</si>
  <si>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</si>
  <si>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</si>
  <si>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</si>
  <si>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</si>
  <si>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</si>
  <si>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</si>
  <si>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</si>
  <si>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</si>
  <si>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</si>
  <si>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</si>
  <si>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</si>
  <si>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</si>
  <si>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</si>
  <si>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</si>
  <si>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</si>
  <si>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</si>
  <si>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</si>
  <si>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</si>
  <si>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</si>
  <si>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</si>
  <si>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</si>
  <si>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</si>
  <si>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</si>
  <si>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</si>
  <si>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</si>
  <si>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</si>
  <si>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</si>
  <si>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</si>
  <si>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</si>
  <si>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</si>
  <si>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</si>
  <si>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</si>
  <si>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</si>
  <si>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</si>
  <si>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</si>
  <si>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</si>
  <si>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</si>
  <si>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</si>
  <si>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</si>
  <si>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</si>
  <si>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</si>
  <si>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</si>
  <si>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</si>
  <si>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</si>
  <si>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</si>
  <si>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</si>
  <si>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</si>
  <si>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</si>
  <si>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</si>
  <si>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</si>
  <si>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</si>
  <si>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</si>
  <si>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</si>
  <si>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</si>
  <si>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</si>
  <si>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</si>
  <si>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</si>
  <si>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</si>
  <si>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</si>
  <si>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</si>
  <si>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</si>
  <si>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</si>
  <si>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</si>
  <si>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</si>
  <si>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</si>
  <si>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</si>
  <si>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</si>
  <si>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</si>
  <si>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</si>
  <si>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</si>
  <si>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</si>
  <si>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</si>
  <si>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</si>
  <si>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</si>
  <si>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</si>
  <si>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</si>
  <si>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</si>
  <si>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</si>
  <si>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</si>
  <si>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</si>
  <si>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</si>
  <si>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</si>
  <si>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</si>
  <si>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</si>
  <si>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</si>
  <si>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</si>
  <si>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</si>
  <si>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</si>
  <si>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</si>
  <si>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</si>
  <si>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</si>
  <si>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</si>
  <si>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</si>
  <si>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</si>
  <si>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</si>
  <si>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</si>
  <si>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</si>
  <si>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</si>
  <si>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</si>
  <si>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</si>
  <si>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</si>
  <si>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</si>
  <si>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</si>
  <si>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</si>
  <si>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</si>
  <si>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</si>
  <si>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</si>
  <si>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</si>
  <si>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</si>
  <si>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</si>
  <si>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</si>
  <si>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</si>
  <si>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</si>
  <si>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</si>
  <si>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</si>
  <si>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</si>
  <si>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</si>
  <si>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</si>
  <si>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</si>
  <si>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</si>
  <si>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</si>
  <si>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</si>
  <si>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</si>
  <si>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</si>
  <si>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</si>
  <si>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</si>
  <si>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</si>
  <si>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</si>
  <si>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</si>
  <si>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</si>
  <si>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</si>
  <si>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</si>
  <si>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</si>
  <si>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</si>
  <si>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</si>
  <si>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</si>
  <si>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</si>
  <si>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</si>
  <si>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</si>
  <si>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</si>
  <si>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</si>
  <si>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</si>
  <si>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</si>
  <si>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</si>
  <si>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</si>
  <si>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</si>
  <si>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</si>
  <si>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</si>
  <si>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</si>
  <si>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</si>
  <si>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</si>
  <si>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</si>
  <si>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</si>
  <si>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</si>
  <si>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</si>
  <si>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</si>
  <si>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</si>
  <si>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</si>
  <si>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</si>
  <si>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</si>
  <si>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</si>
  <si>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</si>
  <si>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</si>
  <si>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</si>
  <si>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</si>
  <si>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</si>
  <si>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</si>
  <si>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</si>
  <si>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</si>
  <si>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</si>
  <si>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</si>
  <si>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</si>
  <si>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</si>
  <si>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</si>
  <si>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</si>
  <si>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</si>
  <si>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</si>
  <si>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</si>
  <si>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</si>
  <si>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</si>
  <si>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</si>
  <si>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</si>
  <si>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</si>
  <si>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</si>
  <si>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</si>
  <si>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</si>
  <si>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</si>
  <si>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</si>
  <si>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</si>
  <si>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</si>
  <si>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</si>
  <si>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</si>
  <si>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</si>
  <si>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</si>
  <si>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</si>
  <si>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</si>
  <si>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</si>
  <si>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</si>
  <si>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</si>
  <si>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</si>
  <si>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</si>
  <si>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</si>
  <si>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</si>
  <si>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</si>
  <si>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</si>
  <si>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</si>
  <si>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</si>
  <si>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</si>
  <si>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</si>
  <si>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</si>
  <si>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</si>
  <si>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</si>
  <si>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</si>
  <si>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</si>
  <si>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</si>
  <si>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</si>
  <si>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</si>
  <si>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</si>
  <si>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</si>
  <si>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</si>
  <si>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</si>
  <si>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</si>
  <si>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</si>
  <si>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</si>
  <si>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</si>
  <si>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</si>
  <si>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</si>
  <si>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</si>
  <si>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</si>
  <si>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</si>
  <si>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</si>
  <si>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</si>
  <si>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</si>
  <si>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</si>
  <si>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</si>
  <si>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</si>
  <si>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</si>
  <si>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</si>
  <si>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</si>
  <si>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</si>
  <si>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</si>
  <si>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</si>
  <si>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</si>
  <si>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</si>
  <si>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</si>
  <si>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</si>
  <si>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</si>
  <si>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</si>
  <si>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</si>
  <si>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</si>
  <si>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</si>
  <si>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</si>
  <si>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</si>
  <si>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</si>
  <si>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</si>
  <si>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</si>
  <si>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</si>
  <si>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</si>
  <si>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</si>
  <si>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</si>
  <si>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</si>
  <si>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</si>
  <si>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</si>
  <si>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</si>
  <si>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</si>
  <si>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</si>
  <si>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</si>
  <si>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</si>
  <si>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</si>
  <si>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</si>
  <si>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</si>
  <si>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</si>
  <si>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</si>
  <si>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</si>
  <si>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</si>
  <si>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</si>
  <si>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</si>
  <si>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</si>
  <si>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</si>
  <si>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</si>
  <si>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</si>
  <si>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</si>
  <si>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</si>
  <si>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</si>
  <si>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</si>
  <si>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</si>
  <si>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</si>
  <si>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</si>
  <si>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</si>
  <si>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</si>
  <si>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</si>
  <si>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</si>
  <si>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</si>
  <si>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</si>
  <si>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</si>
  <si>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</si>
  <si>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</si>
  <si>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</si>
  <si>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</si>
  <si>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</si>
  <si>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</si>
  <si>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</si>
  <si>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</si>
  <si>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</si>
  <si>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</si>
  <si>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</si>
  <si>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</si>
  <si>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</si>
  <si>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</si>
  <si>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</si>
  <si>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</si>
  <si>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</si>
  <si>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</si>
  <si>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</si>
  <si>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</si>
  <si>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</si>
  <si>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</si>
  <si>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</si>
  <si>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</si>
  <si>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</si>
  <si>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</si>
  <si>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</si>
  <si>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</si>
  <si>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</si>
  <si>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</si>
  <si>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</si>
  <si>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</si>
  <si>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</si>
  <si>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</si>
  <si>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</si>
  <si>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</si>
  <si>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</si>
  <si>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</si>
  <si>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</si>
  <si>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</si>
  <si>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</si>
  <si>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</si>
  <si>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</si>
  <si>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</si>
  <si>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</si>
  <si>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</si>
  <si>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</si>
  <si>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</si>
  <si>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</si>
  <si>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</si>
  <si>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</si>
  <si>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</si>
  <si>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</si>
  <si>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</si>
  <si>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</si>
  <si>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</si>
  <si>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</si>
  <si>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</si>
  <si>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</si>
  <si>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</si>
  <si>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</si>
  <si>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</si>
  <si>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</si>
  <si>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</si>
  <si>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</si>
  <si>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</si>
  <si>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</si>
  <si>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</si>
  <si>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</si>
  <si>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</si>
  <si>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</si>
  <si>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</si>
  <si>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</si>
  <si>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</si>
  <si>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</si>
  <si>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</si>
  <si>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</si>
  <si>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</si>
  <si>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</si>
  <si>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</si>
  <si>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</si>
  <si>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</si>
  <si>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</si>
  <si>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</si>
  <si>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</si>
  <si>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</si>
  <si>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</si>
  <si>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</si>
  <si>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</si>
  <si>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</si>
  <si>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</si>
  <si>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</si>
  <si>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</si>
  <si>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</si>
  <si>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</si>
  <si>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</si>
  <si>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</si>
  <si>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</si>
  <si>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</si>
  <si>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</si>
  <si>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</si>
  <si>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</si>
  <si>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</si>
  <si>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</si>
  <si>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</si>
  <si>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</si>
  <si>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</si>
  <si>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</si>
  <si>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</si>
  <si>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</si>
  <si>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</si>
  <si>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</si>
  <si>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</si>
  <si>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</si>
  <si>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</si>
  <si>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</si>
  <si>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</si>
  <si>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</si>
  <si>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</si>
  <si>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</si>
  <si>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</si>
  <si>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</si>
  <si>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</si>
  <si>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</si>
  <si>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</si>
  <si>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</si>
  <si>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</si>
  <si>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</si>
  <si>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</si>
  <si>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</si>
  <si>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</si>
  <si>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</si>
  <si>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</si>
  <si>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</si>
  <si>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</si>
  <si>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</si>
  <si>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</si>
  <si>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</si>
  <si>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</si>
  <si>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</si>
  <si>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</si>
  <si>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</si>
  <si>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</si>
  <si>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</si>
  <si>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</si>
  <si>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</si>
  <si>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</si>
  <si>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</si>
  <si>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</si>
  <si>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</si>
  <si>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</si>
  <si>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</si>
  <si>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</si>
  <si>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</si>
  <si>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</si>
  <si>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</si>
  <si>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</si>
  <si>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</si>
  <si>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</si>
  <si>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</si>
  <si>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</si>
  <si>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</si>
  <si>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</si>
  <si>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</si>
  <si>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</si>
  <si>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</si>
  <si>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</si>
  <si>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</si>
  <si>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</si>
  <si>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</si>
  <si>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</si>
  <si>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</si>
  <si>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</si>
  <si>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</si>
  <si>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</si>
  <si>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</si>
  <si>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</si>
  <si>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</si>
  <si>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</si>
  <si>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</si>
  <si>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</si>
  <si>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</si>
  <si>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</si>
  <si>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</si>
  <si>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</si>
  <si>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</si>
  <si>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</si>
  <si>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</si>
  <si>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</si>
  <si>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</si>
  <si>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</si>
  <si>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</si>
  <si>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</si>
  <si>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</si>
  <si>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</si>
  <si>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</si>
  <si>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</si>
  <si>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</si>
  <si>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</si>
  <si>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</si>
  <si>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</si>
  <si>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</si>
  <si>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</si>
  <si>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</si>
  <si>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</si>
  <si>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</si>
  <si>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</si>
  <si>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</si>
  <si>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</si>
  <si>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</si>
  <si>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</si>
  <si>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</si>
  <si>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</si>
  <si>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</si>
  <si>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</si>
  <si>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</si>
  <si>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</si>
  <si>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</si>
  <si>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</si>
  <si>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</si>
  <si>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</si>
  <si>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</si>
  <si>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</si>
  <si>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</si>
  <si>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</si>
  <si>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</si>
  <si>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</si>
  <si>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</si>
  <si>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</si>
  <si>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</si>
  <si>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</si>
  <si>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</si>
  <si>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</si>
  <si>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</si>
  <si>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</si>
  <si>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</si>
  <si>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</si>
  <si>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</si>
  <si>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</si>
  <si>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</si>
  <si>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</si>
  <si>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</si>
  <si>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</si>
  <si>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</si>
  <si>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</si>
  <si>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</si>
  <si>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</si>
  <si>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</si>
  <si>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</si>
  <si>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</si>
  <si>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</si>
  <si>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</si>
  <si>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</si>
  <si>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</si>
  <si>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</si>
  <si>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</si>
  <si>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</si>
  <si>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</si>
  <si>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</si>
  <si>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</si>
  <si>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</si>
  <si>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</si>
  <si>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</si>
  <si>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</si>
  <si>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</si>
  <si>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</si>
  <si>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</si>
  <si>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</si>
  <si>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</si>
  <si>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</si>
  <si>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</si>
  <si>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</si>
  <si>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</si>
  <si>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</si>
  <si>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</si>
  <si>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</si>
  <si>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</si>
  <si>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</si>
  <si>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</si>
  <si>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</si>
  <si>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</si>
  <si>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</si>
  <si>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</si>
  <si>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</si>
  <si>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</si>
  <si>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</si>
  <si>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</si>
  <si>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</si>
  <si>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</si>
  <si>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</si>
  <si>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</si>
  <si>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</si>
  <si>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</si>
  <si>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</si>
  <si>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</si>
  <si>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</si>
  <si>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</si>
  <si>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</si>
  <si>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</si>
  <si>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</si>
  <si>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</si>
  <si>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</si>
  <si>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</si>
  <si>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</si>
  <si>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</si>
  <si>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</si>
  <si>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</si>
  <si>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</si>
  <si>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</si>
  <si>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</si>
  <si>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</si>
  <si>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</si>
  <si>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</si>
  <si>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</si>
  <si>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</si>
  <si>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</si>
  <si>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</si>
  <si>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</si>
  <si>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</si>
  <si>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</si>
  <si>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</si>
  <si>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</si>
  <si>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</si>
  <si>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</si>
  <si>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</si>
  <si>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</si>
  <si>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</si>
  <si>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</si>
  <si>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</si>
  <si>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</si>
  <si>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</si>
  <si>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</si>
  <si>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</si>
  <si>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</si>
  <si>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</si>
  <si>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</si>
  <si>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</si>
  <si>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</si>
  <si>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</si>
  <si>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</si>
  <si>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</si>
  <si>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</si>
  <si>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</si>
  <si>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</si>
  <si>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</si>
  <si>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</si>
  <si>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</si>
  <si>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</si>
  <si>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</si>
  <si>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</si>
  <si>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</si>
  <si>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</si>
  <si>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</si>
  <si>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</si>
  <si>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</si>
  <si>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</si>
  <si>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</si>
  <si>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</si>
  <si>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</si>
  <si>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</si>
  <si>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</si>
  <si>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</si>
  <si>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</si>
  <si>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</si>
  <si>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</si>
  <si>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</si>
  <si>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</si>
  <si>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</si>
  <si>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</si>
  <si>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</si>
  <si>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</si>
  <si>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</si>
  <si>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</si>
  <si>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</si>
  <si>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</si>
  <si>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</si>
  <si>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</si>
  <si>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</si>
  <si>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</si>
  <si>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</si>
  <si>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</si>
  <si>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</si>
  <si>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</si>
  <si>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</si>
  <si>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</si>
  <si>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</si>
  <si>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</si>
  <si>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</si>
  <si>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</si>
  <si>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</si>
  <si>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</si>
  <si>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</si>
  <si>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</si>
  <si>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</si>
  <si>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</si>
  <si>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</si>
  <si>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</si>
  <si>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</si>
  <si>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</si>
  <si>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</si>
  <si>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</si>
  <si>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</si>
  <si>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</si>
  <si>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</si>
  <si>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</si>
  <si>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</si>
  <si>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</si>
  <si>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</si>
  <si>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</si>
  <si>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</si>
  <si>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</si>
  <si>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</si>
  <si>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</si>
  <si>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</si>
  <si>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</si>
  <si>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</si>
  <si>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</si>
  <si>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</si>
  <si>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</si>
  <si>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</si>
  <si>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</si>
  <si>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</si>
  <si>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</si>
  <si>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</si>
  <si>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</si>
  <si>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</si>
  <si>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</si>
  <si>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</si>
  <si>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</si>
  <si>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</si>
  <si>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</si>
  <si>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</si>
  <si>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</si>
  <si>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</si>
  <si>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</si>
  <si>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</si>
  <si>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</si>
  <si>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</si>
  <si>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</si>
  <si>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</si>
  <si>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</si>
  <si>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</si>
  <si>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</si>
  <si>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</si>
  <si>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</si>
  <si>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</si>
  <si>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</si>
  <si>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</si>
  <si>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</si>
  <si>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</si>
  <si>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</si>
  <si>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</si>
  <si>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</si>
  <si>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</si>
  <si>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</si>
  <si>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</si>
  <si>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</si>
  <si>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</si>
  <si>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</si>
  <si>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</si>
  <si>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</si>
  <si>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</si>
  <si>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</si>
  <si>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</si>
  <si>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</si>
  <si>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</si>
  <si>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</si>
  <si>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</si>
  <si>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</si>
  <si>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</si>
  <si>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</si>
  <si>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</si>
  <si>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</si>
  <si>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</si>
  <si>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</si>
  <si>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</si>
  <si>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</si>
  <si>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</si>
  <si>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</si>
  <si>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</si>
  <si>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</si>
  <si>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</si>
  <si>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</si>
  <si>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</si>
  <si>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</si>
  <si>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</si>
  <si>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</si>
  <si>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</si>
  <si>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</si>
  <si>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</si>
  <si>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</si>
  <si>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</si>
  <si>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</si>
  <si>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</si>
  <si>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</si>
  <si>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</si>
  <si>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</si>
  <si>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</si>
  <si>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</si>
  <si>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</si>
  <si>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</si>
  <si>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</si>
  <si>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</si>
  <si>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</si>
  <si>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</si>
  <si>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</si>
  <si>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</si>
  <si>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</si>
  <si>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</si>
  <si>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</si>
  <si>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</si>
  <si>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</si>
  <si>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</si>
  <si>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</si>
  <si>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</si>
  <si>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</si>
  <si>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</si>
  <si>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</si>
  <si>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</si>
  <si>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</si>
  <si>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</si>
  <si>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</si>
  <si>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</si>
  <si>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</si>
  <si>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</si>
  <si>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</si>
  <si>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</si>
  <si>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</si>
  <si>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</si>
  <si>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</si>
  <si>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</si>
  <si>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</si>
  <si>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</si>
  <si>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</si>
  <si>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</si>
  <si>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</si>
  <si>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</si>
  <si>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</si>
  <si>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</si>
  <si>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</si>
  <si>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</si>
  <si>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</si>
  <si>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</si>
  <si>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</si>
  <si>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</si>
  <si>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</si>
  <si>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</si>
  <si>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</si>
  <si>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</si>
  <si>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</si>
  <si>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</si>
  <si>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</si>
  <si>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</si>
  <si>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</si>
  <si>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</si>
  <si>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</si>
  <si>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</si>
  <si>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</si>
  <si>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</si>
  <si>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</si>
  <si>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</si>
  <si>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</si>
  <si>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</si>
  <si>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</si>
  <si>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</si>
  <si>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</si>
  <si>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</si>
  <si>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</si>
  <si>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</si>
  <si>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</si>
  <si>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</si>
  <si>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</si>
  <si>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</si>
  <si>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</si>
  <si>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</si>
  <si>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</si>
  <si>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</si>
  <si>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</si>
  <si>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</si>
  <si>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</si>
  <si>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</si>
  <si>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</si>
  <si>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</si>
  <si>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</si>
  <si>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</si>
  <si>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</si>
  <si>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</si>
  <si>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</si>
  <si>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</si>
  <si>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</si>
  <si>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</si>
  <si>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</si>
  <si>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</si>
  <si>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</si>
  <si>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</si>
  <si>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</si>
  <si>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</si>
  <si>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</si>
  <si>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</si>
  <si>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</si>
  <si>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</si>
  <si>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</si>
  <si>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</si>
  <si>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</si>
  <si>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</si>
  <si>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</si>
  <si>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</si>
  <si>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</si>
  <si>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</si>
  <si>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</si>
  <si>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</si>
  <si>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</si>
  <si>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</si>
  <si>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</si>
  <si>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</si>
  <si>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</si>
  <si>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</si>
  <si>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</si>
  <si>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</si>
  <si>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</si>
  <si>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</si>
  <si>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</si>
  <si>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</si>
  <si>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</si>
  <si>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</si>
  <si>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</si>
  <si>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</si>
  <si>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</si>
  <si>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</si>
  <si>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</si>
  <si>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</si>
  <si>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</si>
  <si>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</si>
  <si>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</si>
  <si>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</si>
  <si>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</si>
  <si>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</si>
  <si>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</si>
  <si>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</si>
  <si>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</si>
  <si>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</si>
  <si>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</si>
  <si>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</si>
  <si>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</si>
  <si>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</si>
  <si>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</si>
  <si>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</si>
  <si>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</si>
  <si>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</si>
  <si>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</si>
  <si>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</si>
  <si>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</si>
  <si>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</si>
  <si>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</si>
  <si>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</si>
  <si>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</si>
  <si>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</si>
  <si>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</si>
  <si>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</si>
  <si>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</si>
  <si>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</si>
  <si>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</si>
  <si>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</si>
  <si>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</si>
  <si>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</si>
  <si>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</si>
  <si>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</si>
  <si>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</si>
  <si>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</si>
  <si>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</si>
  <si>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</si>
  <si>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</si>
  <si>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</si>
  <si>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</si>
  <si>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</si>
  <si>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</si>
  <si>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</si>
  <si>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</si>
  <si>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</si>
  <si>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</si>
  <si>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</si>
  <si>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</si>
  <si>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</si>
  <si>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</si>
  <si>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</si>
  <si>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</si>
  <si>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</si>
  <si>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</si>
  <si>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</si>
  <si>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</si>
  <si>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</si>
  <si>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</si>
  <si>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</si>
  <si>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</si>
  <si>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</si>
  <si>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</si>
  <si>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</si>
  <si>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</si>
  <si>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</si>
  <si>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</si>
  <si>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</si>
  <si>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</si>
  <si>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</si>
  <si>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</si>
  <si>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</si>
  <si>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</si>
  <si>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</si>
  <si>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</si>
  <si>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</si>
  <si>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</si>
  <si>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</si>
  <si>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</si>
  <si>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</si>
  <si>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</si>
  <si>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</si>
  <si>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</si>
  <si>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</si>
  <si>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</si>
  <si>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</si>
  <si>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</si>
  <si>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</si>
  <si>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</si>
  <si>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</si>
  <si>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</si>
  <si>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</si>
  <si>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</si>
  <si>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</si>
  <si>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</si>
  <si>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</si>
  <si>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</si>
  <si>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</si>
  <si>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</si>
  <si>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</si>
  <si>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</si>
  <si>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</si>
  <si>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</si>
  <si>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</si>
  <si>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</si>
  <si>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</si>
  <si>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</si>
  <si>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</si>
  <si>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</si>
  <si>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</si>
  <si>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</si>
  <si>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</si>
  <si>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</si>
  <si>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</si>
  <si>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</si>
  <si>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</si>
  <si>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</si>
  <si>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</si>
  <si>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</si>
  <si>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</si>
  <si>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</si>
  <si>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</si>
  <si>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</si>
  <si>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</si>
  <si>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</si>
  <si>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</si>
  <si>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</si>
  <si>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</si>
  <si>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</si>
  <si>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</si>
  <si>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</si>
  <si>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</si>
  <si>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</si>
  <si>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</si>
  <si>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</si>
  <si>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</si>
  <si>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</si>
  <si>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</si>
  <si>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</si>
  <si>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</si>
  <si>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</si>
  <si>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</si>
  <si>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</si>
  <si>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</si>
  <si>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</si>
  <si>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</si>
  <si>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</si>
  <si>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</si>
  <si>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</si>
  <si>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</si>
  <si>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</si>
  <si>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</si>
  <si>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</si>
  <si>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</si>
  <si>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</si>
  <si>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</si>
  <si>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</si>
  <si>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</si>
  <si>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</si>
  <si>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</si>
  <si>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</si>
  <si>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</si>
  <si>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</si>
  <si>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</si>
  <si>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</si>
  <si>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</si>
  <si>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</si>
  <si>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</si>
  <si>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</si>
  <si>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</si>
  <si>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</si>
  <si>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</si>
  <si>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</si>
  <si>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</si>
  <si>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</si>
  <si>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</si>
  <si>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</si>
  <si>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</si>
  <si>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</si>
  <si>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</si>
  <si>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</si>
  <si>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</si>
  <si>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</si>
  <si>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</si>
  <si>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</si>
  <si>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</si>
  <si>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</si>
  <si>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</si>
  <si>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</si>
  <si>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</si>
  <si>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</si>
  <si>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</si>
  <si>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</si>
  <si>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</si>
  <si>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</si>
  <si>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</si>
  <si>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</si>
  <si>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</si>
  <si>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</si>
  <si>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</si>
  <si>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</si>
  <si>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</si>
  <si>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</si>
  <si>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</si>
  <si>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</si>
  <si>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</si>
  <si>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</si>
  <si>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</si>
  <si>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</si>
  <si>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</si>
  <si>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</si>
  <si>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</si>
  <si>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</si>
  <si>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</si>
  <si>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</si>
  <si>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</si>
  <si>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</si>
  <si>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</si>
  <si>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</si>
  <si>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</si>
  <si>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</si>
  <si>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</si>
  <si>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</si>
  <si>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</si>
  <si>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</si>
  <si>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</si>
  <si>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</si>
  <si>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</si>
  <si>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</si>
  <si>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</si>
  <si>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</si>
  <si>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</si>
  <si>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</si>
  <si>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</si>
  <si>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</si>
  <si>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</si>
  <si>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</si>
  <si>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</si>
  <si>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</si>
  <si>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</si>
  <si>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</si>
  <si>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</si>
  <si>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</si>
  <si>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</si>
  <si>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</si>
  <si>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</si>
  <si>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</si>
  <si>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</si>
  <si>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</si>
  <si>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</si>
  <si>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</si>
  <si>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</si>
  <si>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</si>
  <si>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</si>
  <si>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</si>
  <si>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</si>
  <si>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</si>
  <si>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</si>
  <si>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</si>
  <si>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</si>
  <si>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</si>
  <si>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</si>
  <si>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</si>
  <si>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</si>
  <si>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</si>
  <si>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</si>
  <si>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</si>
  <si>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</si>
  <si>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</si>
  <si>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</si>
  <si>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</si>
  <si>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</si>
  <si>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</si>
  <si>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</si>
  <si>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</si>
  <si>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</si>
  <si>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</si>
  <si>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</si>
  <si>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</si>
  <si>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</si>
  <si>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</si>
  <si>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</si>
  <si>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</si>
  <si>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</si>
  <si>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</si>
  <si>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</si>
  <si>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</si>
  <si>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</si>
  <si>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</si>
  <si>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</si>
  <si>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</si>
  <si>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</si>
  <si>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</si>
  <si>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</si>
  <si>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</si>
  <si>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</si>
  <si>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</si>
  <si>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</si>
  <si>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</si>
  <si>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</si>
  <si>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</si>
  <si>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</si>
  <si>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</si>
  <si>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</si>
  <si>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</si>
  <si>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</si>
  <si>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</si>
  <si>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</si>
  <si>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</si>
  <si>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</si>
  <si>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</si>
  <si>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</si>
  <si>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</si>
  <si>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</si>
  <si>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</si>
  <si>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</si>
  <si>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</si>
  <si>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</si>
  <si>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</si>
  <si>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</si>
  <si>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</si>
  <si>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</si>
  <si>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</si>
  <si>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</si>
  <si>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</si>
  <si>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</si>
  <si>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</si>
  <si>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</si>
  <si>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</si>
  <si>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</si>
  <si>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</si>
  <si>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</si>
  <si>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</si>
  <si>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</si>
  <si>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</si>
  <si>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</si>
  <si>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</si>
  <si>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</si>
  <si>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</si>
  <si>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</si>
  <si>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</si>
  <si>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</si>
  <si>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</si>
  <si>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</si>
  <si>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</si>
  <si>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</si>
  <si>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</si>
  <si>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</si>
  <si>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</si>
  <si>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</si>
  <si>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</si>
  <si>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</si>
  <si>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</si>
  <si>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</si>
  <si>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</si>
  <si>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</si>
  <si>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</si>
  <si>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</si>
  <si>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</si>
  <si>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</si>
  <si>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</si>
  <si>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</si>
  <si>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</si>
  <si>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</si>
  <si>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</si>
  <si>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</si>
  <si>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</si>
  <si>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</si>
  <si>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</si>
  <si>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</si>
  <si>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</si>
  <si>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</si>
  <si>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</si>
  <si>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</si>
  <si>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</si>
  <si>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</si>
  <si>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</si>
  <si>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</si>
  <si>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</si>
  <si>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</si>
  <si>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</si>
  <si>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</si>
  <si>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</si>
  <si>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</si>
  <si>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</si>
  <si>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</si>
  <si>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</si>
  <si>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</si>
  <si>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</si>
  <si>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</si>
  <si>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</si>
  <si>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</si>
  <si>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</si>
  <si>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</si>
  <si>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</si>
  <si>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</si>
  <si>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</si>
  <si>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</si>
  <si>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</si>
  <si>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</si>
  <si>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</si>
  <si>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</si>
  <si>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</si>
  <si>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</si>
  <si>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</si>
  <si>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</si>
  <si>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</si>
  <si>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</si>
  <si>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</si>
  <si>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</si>
  <si>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</si>
  <si>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</si>
  <si>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</si>
  <si>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</si>
  <si>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</si>
  <si>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</si>
  <si>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</si>
  <si>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</si>
  <si>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</si>
  <si>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</si>
  <si>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</si>
  <si>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</si>
  <si>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</si>
  <si>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</si>
  <si>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</si>
  <si>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</si>
  <si>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</si>
  <si>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</si>
  <si>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</si>
  <si>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</si>
  <si>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</si>
  <si>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</si>
  <si>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</si>
  <si>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</si>
  <si>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</si>
  <si>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</si>
  <si>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</si>
  <si>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</si>
  <si>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</si>
  <si>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</si>
  <si>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</si>
  <si>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</si>
  <si>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</si>
  <si>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</si>
  <si>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</si>
  <si>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</si>
  <si>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</si>
  <si>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</si>
  <si>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</si>
  <si>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</si>
  <si>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</si>
  <si>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</si>
  <si>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</si>
  <si>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</si>
  <si>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</si>
  <si>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</si>
  <si>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</si>
  <si>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</si>
  <si>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</si>
  <si>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</si>
  <si>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</si>
  <si>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</si>
  <si>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</si>
  <si>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</si>
  <si>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</si>
  <si>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</si>
  <si>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</si>
  <si>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</si>
  <si>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</si>
  <si>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</si>
  <si>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</si>
  <si>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</si>
  <si>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</si>
  <si>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</si>
  <si>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</si>
  <si>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</si>
  <si>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</si>
  <si>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</si>
  <si>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</si>
  <si>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</si>
  <si>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</si>
  <si>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</si>
  <si>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</si>
  <si>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</si>
  <si>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</si>
  <si>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</si>
  <si>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</si>
  <si>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</si>
  <si>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</si>
  <si>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</si>
  <si>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</si>
  <si>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</si>
  <si>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</si>
  <si>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</si>
  <si>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</si>
  <si>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</si>
  <si>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</si>
  <si>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</si>
  <si>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</si>
  <si>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</si>
  <si>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</si>
  <si>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</si>
  <si>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</si>
  <si>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</si>
  <si>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</si>
  <si>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</si>
  <si>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</si>
  <si>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</si>
  <si>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</si>
  <si>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</si>
  <si>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</si>
  <si>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</si>
  <si>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</si>
  <si>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</si>
  <si>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</si>
  <si>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</si>
  <si>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</si>
  <si>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</si>
  <si>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</si>
  <si>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</si>
  <si>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</si>
  <si>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</si>
  <si>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</si>
  <si>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</si>
  <si>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</si>
  <si>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</si>
  <si>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</si>
  <si>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</si>
  <si>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</si>
  <si>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</si>
  <si>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</si>
  <si>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</si>
  <si>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</si>
  <si>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</si>
  <si>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</si>
  <si>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</si>
  <si>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</si>
  <si>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</si>
  <si>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</si>
  <si>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</si>
  <si>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</si>
  <si>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</si>
  <si>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</si>
  <si>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</si>
  <si>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</si>
  <si>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</si>
  <si>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</si>
  <si>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</si>
  <si>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</si>
  <si>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</si>
  <si>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</si>
  <si>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</si>
  <si>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</si>
  <si>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</si>
  <si>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</si>
  <si>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</si>
  <si>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</si>
  <si>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</si>
  <si>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</si>
  <si>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</si>
  <si>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</si>
  <si>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</si>
  <si>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</si>
  <si>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</si>
  <si>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</si>
  <si>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</si>
  <si>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</si>
  <si>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</si>
  <si>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</si>
  <si>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</si>
  <si>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</si>
  <si>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</si>
  <si>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</si>
  <si>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</si>
  <si>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</si>
  <si>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</si>
  <si>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</si>
  <si>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</si>
  <si>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</si>
  <si>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</si>
  <si>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</si>
  <si>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</si>
  <si>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</si>
  <si>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</si>
  <si>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</si>
  <si>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</si>
  <si>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</si>
  <si>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</si>
  <si>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</si>
  <si>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</si>
  <si>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</si>
  <si>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</si>
  <si>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</si>
  <si>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</si>
  <si>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</si>
  <si>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</si>
  <si>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</si>
  <si>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</si>
  <si>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</si>
  <si>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</si>
  <si>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</si>
  <si>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</si>
  <si>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</si>
  <si>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</si>
  <si>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</si>
  <si>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</si>
  <si>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</si>
  <si>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</si>
  <si>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</si>
  <si>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</si>
  <si>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</si>
  <si>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</si>
  <si>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</si>
  <si>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</si>
  <si>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</si>
  <si>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</si>
  <si>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</si>
  <si>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</si>
  <si>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</si>
  <si>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</si>
  <si>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</si>
  <si>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</si>
  <si>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</si>
  <si>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</si>
  <si>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</si>
  <si>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</si>
  <si>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</si>
  <si>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</si>
  <si>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</si>
  <si>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</si>
  <si>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</si>
  <si>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</si>
  <si>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</si>
  <si>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</si>
  <si>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</si>
  <si>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</si>
  <si>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</si>
  <si>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</si>
  <si>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</si>
  <si>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</si>
  <si>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</si>
  <si>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</si>
  <si>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</si>
  <si>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</si>
  <si>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</si>
  <si>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</si>
  <si>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</si>
  <si>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</si>
  <si>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</si>
  <si>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</si>
  <si>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</si>
  <si>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</si>
  <si>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</si>
  <si>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</si>
  <si>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</si>
  <si>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</si>
  <si>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</si>
  <si>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</si>
  <si>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</si>
  <si>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</si>
  <si>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</si>
  <si>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</si>
  <si>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</si>
  <si>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</si>
  <si>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</si>
  <si>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</si>
  <si>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</si>
  <si>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</si>
  <si>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</si>
  <si>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</si>
  <si>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</si>
  <si>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</si>
  <si>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</si>
  <si>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</si>
  <si>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</si>
  <si>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</si>
  <si>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</si>
  <si>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</si>
  <si>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</si>
  <si>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</si>
  <si>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</si>
  <si>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</si>
  <si>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</si>
  <si>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</si>
  <si>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</si>
  <si>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</si>
  <si>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</si>
  <si>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</si>
  <si>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</si>
  <si>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</si>
  <si>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</si>
  <si>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</si>
  <si>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</si>
  <si>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</si>
  <si>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</si>
  <si>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</si>
  <si>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</si>
  <si>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</si>
  <si>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</si>
  <si>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</si>
  <si>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</si>
  <si>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</si>
  <si>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</si>
  <si>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</si>
  <si>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</si>
  <si>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</si>
  <si>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</si>
  <si>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</si>
  <si>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</si>
  <si>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</si>
  <si>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</si>
  <si>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</si>
  <si>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</si>
  <si>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</si>
  <si>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</si>
  <si>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</si>
  <si>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</si>
  <si>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</si>
  <si>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</si>
  <si>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</si>
  <si>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</si>
  <si>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</si>
  <si>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</si>
  <si>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</si>
  <si>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</si>
  <si>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</si>
  <si>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</si>
  <si>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</si>
  <si>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</si>
  <si>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</si>
  <si>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</si>
  <si>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</si>
  <si>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</si>
  <si>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</si>
  <si>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</si>
  <si>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</si>
  <si>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</si>
  <si>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</si>
  <si>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</si>
  <si>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</si>
  <si>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</si>
  <si>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</si>
  <si>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</si>
  <si>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</si>
  <si>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</si>
  <si>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</si>
  <si>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</si>
  <si>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</si>
  <si>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</si>
  <si>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</si>
  <si>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</si>
  <si>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</si>
  <si>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</si>
  <si>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</si>
  <si>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</si>
  <si>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</si>
  <si>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</si>
  <si>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</si>
  <si>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</si>
  <si>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</si>
  <si>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</si>
  <si>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</si>
  <si>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</si>
  <si>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</si>
  <si>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</si>
  <si>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</si>
  <si>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</si>
  <si>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</si>
  <si>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</si>
  <si>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</si>
  <si>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</si>
  <si>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</si>
  <si>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</si>
  <si>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</si>
  <si>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</si>
  <si>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</si>
  <si>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</si>
  <si>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</si>
  <si>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</si>
  <si>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</si>
  <si>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</si>
  <si>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</si>
  <si>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</si>
  <si>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</si>
  <si>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</si>
  <si>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</si>
  <si>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</si>
  <si>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</si>
  <si>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</si>
  <si>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</si>
  <si>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</si>
  <si>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</si>
  <si>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</si>
  <si>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</si>
  <si>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</si>
  <si>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</si>
  <si>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</si>
  <si>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</si>
  <si>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</si>
  <si>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</si>
  <si>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</si>
  <si>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</si>
  <si>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</si>
  <si>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</si>
  <si>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</si>
  <si>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</si>
  <si>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</si>
  <si>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</si>
  <si>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</si>
  <si>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</si>
  <si>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</si>
  <si>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</si>
  <si>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</si>
  <si>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</si>
  <si>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</si>
  <si>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</si>
  <si>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</si>
  <si>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</si>
  <si>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</si>
  <si>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</si>
  <si>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</si>
  <si>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</si>
  <si>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</si>
  <si>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</si>
  <si>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</si>
  <si>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</si>
  <si>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</si>
  <si>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</si>
  <si>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</si>
  <si>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</si>
  <si>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</si>
  <si>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</si>
  <si>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</si>
  <si>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</si>
  <si>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</si>
  <si>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</si>
  <si>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</si>
  <si>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</si>
  <si>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</si>
  <si>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</si>
  <si>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</si>
  <si>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</si>
  <si>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</si>
  <si>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</si>
  <si>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</si>
  <si>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</si>
  <si>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</si>
  <si>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</si>
  <si>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</si>
  <si>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</si>
  <si>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</si>
  <si>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</si>
  <si>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</si>
  <si>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</si>
  <si>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</si>
  <si>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</si>
  <si>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</si>
  <si>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</si>
  <si>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</si>
  <si>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</si>
  <si>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</si>
  <si>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</si>
  <si>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</si>
  <si>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</si>
  <si>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</si>
  <si>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</si>
  <si>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</si>
  <si>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</si>
  <si>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</si>
  <si>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</si>
  <si>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</si>
  <si>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</si>
  <si>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</si>
  <si>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</si>
  <si>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</si>
  <si>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</si>
  <si>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</si>
  <si>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</si>
  <si>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</si>
  <si>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</si>
  <si>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</si>
  <si>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</si>
  <si>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</si>
  <si>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</si>
  <si>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</si>
  <si>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</si>
  <si>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</si>
  <si>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</si>
  <si>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</si>
  <si>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</si>
  <si>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</si>
  <si>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</si>
  <si>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</si>
  <si>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</si>
  <si>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</si>
  <si>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</si>
  <si>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</si>
  <si>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</si>
  <si>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</si>
  <si>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</si>
  <si>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</si>
  <si>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</si>
  <si>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</si>
  <si>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</si>
  <si>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</si>
  <si>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</si>
  <si>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</si>
  <si>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</si>
  <si>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</si>
  <si>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</si>
  <si>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</si>
  <si>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</si>
  <si>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</si>
  <si>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</si>
  <si>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</si>
  <si>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</si>
  <si>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</si>
  <si>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</si>
  <si>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</si>
  <si>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</si>
  <si>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</si>
  <si>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</si>
  <si>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</si>
  <si>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</si>
  <si>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</si>
  <si>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</si>
  <si>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</si>
  <si>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</si>
  <si>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</si>
  <si>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</si>
  <si>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</si>
  <si>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</si>
  <si>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</si>
  <si>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</si>
  <si>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</si>
  <si>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</si>
  <si>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</si>
  <si>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</si>
  <si>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</si>
  <si>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</si>
  <si>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</si>
  <si>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</si>
  <si>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</si>
  <si>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</si>
  <si>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</si>
  <si>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</si>
  <si>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</si>
  <si>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</si>
  <si>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</si>
  <si>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</si>
  <si>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</si>
  <si>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</si>
  <si>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</si>
  <si>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</si>
  <si>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</si>
  <si>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</si>
  <si>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</si>
  <si>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</si>
  <si>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</si>
  <si>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</si>
  <si>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</si>
  <si>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</si>
  <si>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</si>
  <si>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</si>
  <si>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</si>
  <si>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</si>
  <si>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</si>
  <si>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</si>
  <si>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</si>
  <si>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</si>
  <si>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</si>
  <si>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</si>
  <si>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</si>
  <si>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</si>
  <si>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</si>
  <si>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</si>
  <si>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</si>
  <si>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</si>
  <si>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</si>
  <si>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</si>
  <si>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</si>
  <si>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</si>
  <si>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</si>
  <si>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</si>
  <si>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</si>
  <si>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</si>
  <si>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</si>
  <si>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</si>
  <si>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</si>
  <si>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</si>
  <si>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</si>
  <si>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</si>
  <si>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</si>
  <si>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</si>
  <si>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</si>
  <si>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</si>
  <si>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</si>
  <si>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</si>
  <si>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</si>
  <si>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</si>
  <si>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</si>
  <si>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</si>
  <si>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</si>
  <si>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</si>
  <si>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</si>
  <si>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</si>
  <si>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</si>
  <si>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</si>
  <si>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</si>
  <si>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</si>
  <si>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</si>
  <si>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</si>
  <si>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</si>
  <si>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</si>
  <si>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</si>
  <si>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</si>
  <si>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</si>
  <si>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</si>
  <si>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</si>
  <si>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</si>
  <si>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</si>
  <si>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</si>
  <si>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</si>
  <si>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</si>
  <si>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</si>
  <si>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</si>
  <si>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</si>
  <si>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</si>
  <si>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</si>
  <si>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</si>
  <si>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</si>
  <si>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</si>
  <si>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</si>
  <si>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</si>
  <si>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</si>
  <si>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</si>
  <si>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</si>
  <si>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</si>
  <si>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</si>
  <si>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</si>
  <si>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</si>
  <si>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</si>
  <si>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</si>
  <si>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</si>
  <si>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</si>
  <si>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</si>
  <si>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</si>
  <si>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</si>
  <si>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</si>
  <si>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</si>
  <si>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</si>
  <si>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</si>
  <si>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</si>
  <si>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</si>
  <si>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</si>
  <si>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</si>
  <si>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</si>
  <si>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</si>
  <si>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</si>
  <si>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</si>
  <si>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</si>
  <si>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</si>
  <si>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</si>
  <si>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</si>
  <si>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</si>
  <si>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</si>
  <si>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</si>
  <si>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</si>
  <si>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</si>
  <si>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</si>
  <si>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</si>
  <si>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</si>
  <si>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</si>
  <si>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</si>
  <si>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</si>
  <si>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</si>
  <si>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</si>
  <si>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</si>
  <si>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</si>
  <si>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</si>
  <si>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</si>
  <si>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</si>
  <si>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</si>
  <si>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</si>
  <si>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</si>
  <si>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</si>
  <si>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</si>
  <si>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</si>
  <si>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</si>
  <si>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</si>
  <si>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</si>
  <si>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</si>
  <si>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</si>
  <si>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</si>
  <si>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</si>
  <si>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</si>
  <si>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</si>
  <si>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</si>
  <si>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</si>
  <si>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</si>
  <si>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</si>
  <si>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</si>
  <si>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</si>
  <si>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</si>
  <si>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</si>
  <si>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</si>
  <si>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</si>
  <si>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</si>
  <si>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</si>
  <si>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</si>
  <si>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</si>
  <si>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</si>
  <si>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</si>
  <si>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</si>
  <si>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</si>
  <si>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</si>
  <si>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</si>
  <si>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</si>
  <si>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</si>
  <si>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</si>
  <si>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</si>
  <si>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</si>
  <si>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</si>
  <si>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</si>
  <si>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</si>
  <si>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</si>
  <si>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</si>
  <si>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</si>
  <si>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</si>
  <si>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</si>
  <si>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</si>
  <si>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</si>
  <si>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</si>
  <si>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</si>
  <si>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</si>
  <si>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</si>
  <si>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</si>
  <si>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</si>
  <si>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</si>
  <si>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</si>
  <si>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</si>
  <si>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</si>
  <si>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</si>
  <si>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</si>
  <si>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</si>
  <si>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</si>
  <si>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</si>
  <si>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</si>
  <si>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</si>
  <si>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</si>
  <si>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</si>
  <si>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</si>
  <si>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</si>
  <si>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</si>
  <si>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</si>
  <si>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</si>
  <si>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</si>
  <si>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</si>
  <si>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</si>
  <si>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</si>
  <si>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</si>
  <si>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</si>
  <si>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</si>
  <si>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</si>
  <si>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</si>
  <si>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</si>
  <si>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</si>
  <si>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</si>
  <si>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</si>
  <si>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</si>
  <si>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</si>
  <si>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</si>
  <si>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</si>
  <si>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</si>
  <si>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</si>
  <si>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</si>
  <si>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</si>
  <si>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</si>
  <si>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</si>
  <si>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</si>
  <si>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</si>
  <si>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</si>
  <si>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</si>
  <si>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</si>
  <si>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</si>
  <si>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</si>
  <si>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</si>
  <si>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</si>
  <si>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</si>
  <si>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</si>
  <si>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</si>
  <si>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</si>
  <si>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</si>
  <si>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</si>
  <si>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</si>
  <si>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</si>
  <si>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</si>
  <si>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</si>
  <si>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</si>
  <si>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</si>
  <si>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</si>
  <si>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</si>
  <si>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</si>
  <si>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</si>
  <si>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</si>
  <si>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</si>
  <si>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</si>
  <si>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</si>
  <si>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</si>
  <si>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</si>
  <si>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</si>
  <si>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</si>
  <si>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</si>
  <si>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</si>
  <si>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</si>
  <si>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</si>
  <si>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</si>
  <si>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</si>
  <si>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</si>
  <si>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</si>
  <si>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</si>
  <si>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</si>
  <si>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</si>
  <si>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</si>
  <si>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</si>
  <si>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</si>
  <si>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</si>
  <si>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</si>
  <si>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</si>
  <si>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</si>
  <si>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</si>
  <si>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</si>
  <si>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</si>
  <si>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</si>
  <si>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</si>
  <si>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</si>
  <si>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</si>
  <si>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</si>
  <si>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</si>
  <si>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</si>
  <si>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</si>
  <si>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</si>
  <si>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</si>
  <si>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</si>
  <si>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</si>
  <si>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</si>
  <si>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</si>
  <si>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</si>
  <si>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</si>
  <si>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</si>
  <si>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</si>
  <si>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</si>
  <si>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</si>
  <si>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</si>
  <si>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</si>
  <si>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</si>
  <si>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</si>
  <si>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</si>
  <si>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</si>
  <si>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</si>
  <si>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</si>
  <si>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</si>
  <si>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</si>
  <si>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</si>
  <si>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</si>
  <si>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</si>
  <si>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</si>
  <si>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</si>
  <si>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</si>
  <si>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</si>
  <si>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</si>
  <si>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</si>
  <si>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</si>
  <si>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</si>
  <si>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</si>
  <si>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</si>
  <si>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</si>
  <si>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</si>
  <si>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</si>
  <si>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</si>
  <si>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</si>
  <si>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</si>
  <si>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</si>
  <si>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</si>
  <si>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</si>
  <si>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</si>
  <si>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</si>
  <si>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</si>
  <si>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</si>
  <si>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</si>
  <si>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</si>
  <si>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</si>
  <si>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</si>
  <si>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</si>
  <si>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</si>
  <si>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</si>
  <si>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</si>
  <si>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</si>
  <si>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</si>
  <si>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</si>
  <si>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</si>
  <si>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</si>
  <si>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</si>
  <si>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</si>
  <si>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</si>
  <si>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</si>
  <si>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</si>
  <si>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</si>
  <si>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</si>
  <si>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</si>
  <si>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</si>
  <si>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</si>
  <si>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</si>
  <si>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</si>
  <si>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</si>
  <si>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</si>
  <si>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</si>
  <si>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</si>
  <si>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</si>
  <si>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</si>
  <si>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</si>
  <si>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</si>
  <si>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</si>
  <si>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</si>
  <si>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</si>
  <si>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</si>
  <si>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</si>
  <si>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</si>
  <si>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</si>
  <si>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</si>
  <si>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</si>
  <si>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</si>
  <si>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</si>
  <si>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</si>
  <si>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</si>
  <si>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</si>
  <si>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</si>
  <si>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</si>
  <si>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</si>
  <si>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</si>
  <si>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</si>
  <si>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</si>
  <si>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</si>
  <si>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</si>
  <si>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</si>
  <si>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</si>
  <si>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</si>
  <si>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</si>
  <si>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</si>
  <si>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</si>
  <si>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</si>
  <si>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</si>
  <si>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</si>
  <si>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</si>
  <si>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</si>
  <si>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</si>
  <si>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</si>
  <si>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</si>
  <si>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</si>
  <si>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</si>
  <si>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</si>
  <si>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</si>
  <si>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</si>
  <si>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</si>
  <si>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</si>
  <si>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</si>
  <si>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</si>
  <si>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</si>
  <si>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</si>
  <si>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</si>
  <si>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</si>
  <si>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</si>
  <si>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</si>
  <si>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</si>
  <si>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</si>
  <si>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</si>
  <si>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</si>
  <si>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</si>
  <si>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</si>
  <si>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</si>
  <si>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</si>
  <si>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</si>
  <si>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</si>
  <si>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</si>
  <si>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</si>
  <si>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</si>
  <si>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</si>
  <si>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</si>
  <si>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</si>
  <si>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</si>
  <si>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</si>
  <si>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</si>
  <si>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</si>
  <si>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</si>
  <si>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</si>
  <si>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</si>
  <si>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</si>
  <si>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</si>
  <si>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</si>
  <si>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</si>
  <si>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</si>
  <si>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</si>
  <si>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</si>
  <si>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</si>
  <si>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</si>
  <si>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</si>
  <si>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</si>
  <si>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</si>
  <si>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</si>
  <si>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</si>
  <si>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</si>
  <si>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</si>
  <si>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</si>
  <si>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</si>
  <si>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</si>
  <si>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</si>
  <si>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</si>
  <si>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</si>
  <si>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</si>
  <si>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</si>
  <si>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</si>
  <si>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</si>
  <si>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</si>
  <si>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</si>
  <si>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</si>
  <si>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</si>
  <si>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</si>
  <si>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</si>
  <si>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</si>
  <si>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</si>
  <si>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</si>
  <si>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</si>
  <si>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</si>
  <si>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</si>
  <si>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</si>
  <si>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</si>
  <si>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</si>
  <si>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</si>
  <si>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</si>
  <si>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</si>
  <si>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</si>
  <si>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</si>
  <si>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</si>
  <si>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</si>
  <si>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</si>
  <si>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</si>
  <si>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</si>
  <si>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</si>
  <si>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</si>
  <si>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</si>
  <si>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</si>
  <si>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</si>
  <si>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</si>
  <si>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</si>
  <si>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</si>
  <si>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</si>
  <si>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</si>
  <si>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</si>
  <si>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</si>
  <si>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</si>
  <si>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</si>
  <si>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</si>
  <si>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</si>
  <si>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</si>
  <si>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</si>
  <si>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</si>
  <si>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</si>
  <si>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</si>
  <si>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</si>
  <si>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</si>
  <si>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</si>
  <si>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</si>
  <si>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</si>
  <si>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</si>
  <si>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</si>
  <si>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</si>
  <si>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</si>
  <si>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</si>
  <si>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</si>
  <si>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</si>
  <si>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</si>
  <si>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</si>
  <si>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</si>
  <si>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</si>
  <si>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</si>
  <si>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</si>
  <si>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</si>
  <si>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</si>
  <si>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</si>
  <si>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</si>
  <si>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</si>
  <si>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</si>
  <si>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</si>
  <si>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</si>
  <si>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</si>
  <si>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</si>
  <si>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</si>
  <si>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</si>
  <si>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</si>
  <si>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</si>
  <si>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</si>
  <si>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</si>
  <si>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</si>
  <si>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</si>
  <si>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</si>
  <si>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</si>
  <si>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</si>
  <si>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</si>
  <si>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</si>
  <si>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</si>
  <si>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</si>
  <si>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</si>
  <si>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</si>
  <si>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</si>
  <si>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</si>
  <si>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</si>
  <si>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</si>
  <si>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</si>
  <si>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</si>
  <si>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</si>
  <si>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</si>
  <si>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</si>
  <si>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</si>
  <si>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</si>
  <si>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</si>
  <si>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</si>
  <si>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</si>
  <si>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</si>
  <si>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</si>
  <si>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</si>
  <si>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</si>
  <si>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</si>
  <si>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</si>
  <si>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</si>
  <si>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</si>
  <si>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</si>
  <si>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</si>
  <si>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</si>
  <si>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</si>
  <si>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</si>
  <si>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</si>
  <si>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</si>
  <si>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</si>
  <si>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</si>
  <si>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</si>
  <si>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</si>
  <si>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</si>
  <si>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</si>
  <si>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</si>
  <si>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</si>
  <si>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</si>
  <si>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</si>
  <si>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</si>
  <si>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</si>
  <si>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</si>
  <si>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</si>
  <si>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</si>
  <si>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</si>
  <si>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</si>
  <si>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</si>
  <si>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</si>
  <si>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</si>
  <si>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</si>
  <si>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</si>
  <si>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</si>
  <si>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</si>
  <si>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</si>
  <si>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</si>
  <si>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</si>
  <si>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</si>
  <si>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</si>
  <si>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</si>
  <si>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</si>
  <si>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</si>
  <si>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</si>
  <si>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</si>
  <si>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</si>
  <si>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</si>
  <si>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</si>
  <si>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</si>
  <si>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</si>
  <si>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</si>
  <si>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</si>
  <si>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</si>
  <si>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</si>
  <si>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</si>
  <si>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</si>
  <si>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</si>
  <si>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</si>
  <si>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</si>
  <si>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</si>
  <si>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</si>
  <si>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</si>
  <si>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</si>
  <si>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</si>
  <si>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</si>
  <si>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</si>
  <si>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</si>
  <si>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</si>
  <si>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</si>
  <si>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</si>
  <si>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</si>
  <si>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</si>
  <si>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</si>
  <si>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</si>
  <si>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</si>
  <si>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</si>
  <si>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</si>
  <si>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</si>
  <si>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</si>
  <si>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</si>
  <si>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</si>
  <si>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</si>
  <si>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</si>
  <si>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</si>
  <si>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</si>
  <si>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</si>
  <si>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</si>
  <si>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</si>
  <si>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</si>
  <si>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</si>
  <si>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</si>
  <si>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</si>
  <si>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</si>
  <si>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</si>
  <si>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</si>
  <si>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</si>
  <si>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</si>
  <si>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</si>
  <si>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</si>
  <si>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</si>
  <si>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</si>
  <si>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</si>
  <si>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</si>
  <si>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</si>
  <si>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</si>
  <si>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</si>
  <si>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</si>
  <si>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</si>
  <si>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</si>
  <si>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</si>
  <si>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</si>
  <si>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</si>
  <si>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</si>
  <si>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</si>
  <si>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</si>
  <si>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</si>
  <si>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</si>
  <si>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</si>
  <si>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</si>
  <si>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</si>
  <si>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</si>
  <si>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</si>
  <si>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</si>
  <si>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</si>
  <si>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</si>
  <si>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</si>
  <si>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</si>
  <si>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</si>
  <si>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</si>
  <si>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</si>
  <si>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</si>
  <si>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</si>
  <si>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</si>
  <si>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</si>
  <si>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</si>
  <si>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</si>
  <si>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</si>
  <si>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</si>
  <si>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</si>
  <si>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</si>
  <si>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</si>
  <si>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</si>
  <si>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</si>
  <si>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</si>
  <si>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</si>
  <si>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</si>
  <si>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</si>
  <si>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</si>
  <si>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</si>
  <si>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</si>
  <si>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</si>
  <si>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</si>
  <si>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</si>
  <si>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</si>
  <si>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</si>
  <si>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</si>
  <si>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</si>
  <si>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</si>
  <si>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</si>
  <si>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</si>
  <si>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</si>
  <si>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</si>
  <si>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</si>
  <si>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</si>
  <si>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</si>
  <si>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</si>
  <si>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</si>
  <si>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</si>
  <si>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</si>
  <si>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</si>
  <si>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</si>
  <si>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</si>
  <si>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</si>
  <si>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</si>
  <si>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</si>
  <si>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</si>
  <si>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</si>
  <si>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</si>
  <si>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</si>
  <si>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</si>
  <si>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</si>
  <si>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</si>
  <si>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</si>
  <si>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</si>
  <si>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</si>
  <si>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</si>
  <si>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</si>
  <si>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</si>
  <si>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</si>
  <si>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</si>
  <si>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</si>
  <si>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</si>
  <si>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</si>
  <si>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</si>
  <si>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</si>
  <si>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</si>
  <si>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</si>
  <si>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</si>
  <si>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</si>
  <si>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</si>
  <si>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</si>
  <si>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</si>
  <si>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</si>
  <si>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</si>
  <si>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</si>
  <si>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</si>
  <si>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</si>
  <si>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</si>
  <si>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</si>
  <si>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</si>
  <si>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</si>
  <si>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</si>
  <si>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</si>
  <si>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</si>
  <si>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</si>
  <si>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</si>
  <si>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</si>
  <si>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</si>
  <si>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</si>
  <si>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</si>
  <si>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</si>
  <si>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</si>
  <si>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</si>
  <si>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</si>
  <si>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</si>
  <si>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</si>
  <si>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</si>
  <si>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</si>
  <si>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</si>
  <si>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</si>
  <si>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</si>
  <si>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</si>
  <si>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</si>
  <si>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</si>
  <si>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</si>
  <si>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</si>
  <si>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</si>
  <si>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</si>
  <si>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</si>
  <si>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</si>
  <si>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</si>
  <si>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</si>
  <si>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</si>
  <si>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</si>
  <si>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</si>
  <si>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</si>
  <si>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</si>
  <si>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</si>
  <si>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</si>
  <si>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</si>
  <si>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</si>
  <si>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</si>
  <si>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</si>
  <si>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</si>
  <si>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</si>
  <si>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</si>
  <si>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</si>
  <si>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</si>
  <si>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</si>
  <si>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</si>
  <si>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</si>
  <si>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</si>
  <si>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</si>
  <si>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</si>
  <si>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</si>
  <si>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</si>
  <si>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</si>
  <si>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</si>
  <si>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</si>
  <si>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</si>
  <si>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</si>
  <si>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</si>
  <si>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</si>
  <si>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</si>
  <si>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</si>
  <si>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</si>
  <si>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</si>
  <si>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</si>
  <si>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</si>
  <si>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</si>
  <si>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</si>
  <si>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</si>
  <si>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</si>
  <si>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</si>
  <si>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</si>
  <si>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</si>
  <si>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</si>
  <si>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</si>
  <si>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</si>
  <si>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</si>
  <si>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</si>
  <si>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</si>
  <si>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</si>
  <si>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</si>
  <si>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</si>
  <si>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</si>
  <si>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</si>
  <si>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</si>
  <si>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</si>
  <si>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</si>
  <si>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</si>
  <si>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</si>
  <si>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</si>
  <si>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</si>
  <si>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</si>
  <si>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</si>
  <si>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</si>
  <si>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</si>
  <si>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</si>
  <si>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</si>
  <si>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</si>
  <si>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</si>
  <si>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</si>
  <si>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</si>
  <si>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</si>
  <si>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</si>
  <si>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</si>
  <si>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</si>
  <si>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</si>
  <si>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</si>
  <si>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</si>
  <si>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</si>
  <si>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</si>
  <si>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</si>
  <si>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</si>
  <si>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</si>
  <si>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</si>
  <si>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</si>
  <si>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</si>
  <si>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</si>
  <si>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</si>
  <si>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</si>
  <si>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</si>
  <si>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</si>
  <si>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</si>
  <si>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</si>
  <si>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</si>
  <si>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</si>
  <si>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</si>
  <si>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</si>
  <si>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</si>
  <si>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</si>
  <si>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</si>
  <si>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</si>
  <si>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</si>
  <si>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</si>
  <si>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</si>
  <si>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</si>
  <si>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</si>
  <si>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</si>
  <si>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</si>
  <si>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</si>
  <si>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</si>
  <si>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</si>
  <si>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</si>
  <si>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</si>
  <si>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</si>
  <si>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</si>
  <si>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</si>
  <si>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</si>
  <si>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</si>
  <si>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</si>
  <si>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</si>
  <si>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</si>
  <si>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</si>
  <si>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</si>
  <si>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</si>
  <si>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</si>
  <si>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</si>
  <si>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</si>
  <si>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</si>
  <si>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</si>
  <si>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</si>
  <si>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</si>
  <si>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</si>
  <si>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</si>
  <si>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</si>
  <si>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</si>
  <si>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</si>
  <si>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</si>
  <si>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</si>
  <si>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</si>
  <si>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</si>
  <si>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</si>
  <si>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</si>
  <si>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</si>
  <si>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</si>
  <si>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</si>
  <si>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</si>
  <si>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</si>
  <si>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</si>
  <si>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</si>
  <si>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</si>
  <si>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</si>
  <si>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</si>
  <si>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</si>
  <si>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</si>
  <si>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</si>
  <si>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</si>
  <si>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</si>
  <si>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</si>
  <si>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</si>
  <si>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</si>
  <si>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</si>
  <si>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</si>
  <si>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</si>
  <si>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</si>
  <si>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</si>
  <si>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</si>
  <si>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</si>
  <si>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</si>
  <si>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</si>
  <si>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</si>
  <si>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</si>
  <si>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</si>
  <si>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</si>
  <si>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</si>
  <si>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</si>
  <si>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</si>
  <si>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</si>
  <si>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</si>
  <si>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</si>
  <si>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</si>
  <si>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</si>
  <si>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</si>
  <si>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</si>
  <si>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</si>
  <si>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</si>
  <si>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</si>
  <si>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</si>
  <si>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</si>
  <si>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</si>
  <si>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</si>
  <si>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</si>
  <si>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</si>
  <si>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</si>
  <si>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</si>
  <si>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</si>
  <si>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</si>
  <si>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</si>
  <si>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</si>
  <si>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</si>
  <si>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</si>
  <si>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</si>
  <si>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</si>
  <si>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</si>
  <si>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</si>
  <si>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</si>
  <si>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</si>
  <si>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</si>
  <si>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</si>
  <si>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</si>
  <si>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</si>
  <si>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</si>
  <si>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</si>
  <si>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</si>
  <si>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</si>
  <si>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</si>
  <si>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</si>
  <si>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</si>
  <si>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</si>
  <si>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</si>
  <si>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</si>
  <si>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</si>
  <si>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</si>
  <si>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</si>
  <si>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</si>
  <si>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</si>
  <si>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</si>
  <si>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</si>
  <si>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</si>
  <si>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</si>
  <si>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</si>
  <si>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</si>
  <si>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</si>
  <si>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</si>
  <si>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</si>
  <si>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</si>
  <si>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</si>
  <si>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</si>
  <si>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</si>
  <si>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</si>
  <si>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</si>
  <si>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</si>
  <si>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</si>
  <si>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</si>
  <si>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</si>
  <si>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</si>
  <si>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</si>
  <si>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</si>
  <si>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</si>
  <si>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</si>
  <si>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</si>
  <si>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</si>
  <si>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</si>
  <si>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</si>
  <si>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</si>
  <si>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</si>
  <si>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</si>
  <si>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</si>
  <si>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</si>
  <si>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</si>
  <si>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</si>
  <si>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</si>
  <si>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</si>
  <si>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</si>
  <si>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</si>
  <si>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</si>
  <si>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</si>
  <si>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</si>
  <si>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</si>
  <si>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</si>
  <si>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</si>
  <si>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</si>
  <si>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</si>
  <si>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</si>
  <si>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</si>
  <si>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</si>
  <si>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</si>
  <si>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</si>
  <si>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</si>
  <si>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</si>
  <si>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</si>
  <si>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</si>
  <si>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</si>
  <si>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</si>
  <si>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</si>
  <si>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</si>
  <si>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</si>
  <si>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</si>
  <si>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</si>
  <si>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</si>
  <si>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</si>
  <si>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</si>
  <si>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</si>
  <si>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</si>
  <si>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</si>
  <si>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</si>
  <si>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</si>
  <si>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</si>
  <si>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</si>
  <si>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</si>
  <si>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</si>
  <si>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</si>
  <si>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</si>
  <si>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</si>
  <si>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</si>
  <si>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</si>
  <si>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</si>
  <si>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</si>
  <si>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</si>
  <si>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</si>
  <si>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</si>
  <si>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</si>
  <si>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</si>
  <si>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</si>
  <si>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</si>
  <si>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</si>
  <si>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</si>
  <si>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</si>
  <si>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</si>
  <si>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</si>
  <si>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</si>
  <si>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</si>
  <si>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</si>
  <si>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</si>
  <si>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</si>
  <si>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</si>
  <si>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</si>
  <si>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</si>
  <si>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</si>
  <si>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</si>
  <si>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</si>
  <si>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</si>
  <si>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</si>
  <si>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</si>
  <si>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</si>
  <si>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</si>
  <si>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</si>
  <si>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</si>
  <si>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</si>
  <si>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</si>
  <si>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</si>
  <si>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</si>
  <si>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</si>
  <si>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</si>
  <si>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</si>
  <si>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</si>
  <si>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</si>
  <si>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</si>
  <si>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</si>
  <si>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</si>
  <si>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</si>
  <si>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</si>
  <si>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</si>
  <si>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</si>
  <si>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</si>
  <si>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</si>
  <si>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</si>
  <si>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</si>
  <si>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</si>
  <si>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</si>
  <si>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</si>
  <si>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</si>
  <si>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</si>
  <si>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</si>
  <si>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</si>
  <si>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</si>
  <si>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</si>
  <si>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</si>
  <si>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</si>
  <si>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</si>
  <si>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</si>
  <si>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</si>
  <si>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</si>
  <si>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</si>
  <si>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</si>
  <si>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</si>
  <si>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</si>
  <si>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</si>
  <si>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</si>
  <si>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</si>
  <si>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</si>
  <si>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</si>
  <si>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</si>
  <si>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</si>
  <si>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</si>
  <si>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</si>
  <si>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</si>
  <si>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</si>
  <si>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</si>
  <si>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</si>
  <si>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</si>
  <si>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</si>
  <si>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</si>
  <si>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</si>
  <si>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</si>
  <si>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</si>
  <si>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</si>
  <si>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</si>
  <si>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</si>
  <si>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</si>
  <si>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</si>
  <si>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</si>
  <si>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</si>
  <si>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</si>
  <si>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</si>
  <si>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</si>
  <si>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</si>
  <si>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</si>
  <si>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</si>
  <si>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</si>
  <si>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</si>
  <si>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</si>
  <si>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</si>
  <si>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</si>
  <si>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</si>
  <si>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</si>
  <si>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</si>
  <si>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</si>
  <si>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</si>
  <si>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</si>
  <si>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</si>
  <si>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</si>
  <si>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</si>
  <si>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</si>
  <si>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</si>
  <si>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</si>
  <si>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</si>
  <si>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</si>
  <si>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</si>
  <si>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</si>
  <si>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</si>
  <si>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</si>
  <si>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</si>
  <si>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</si>
  <si>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</si>
  <si>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</si>
  <si>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</si>
  <si>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</si>
  <si>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</si>
  <si>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</si>
  <si>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</si>
  <si>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</si>
  <si>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</si>
  <si>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</si>
  <si>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</si>
  <si>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</si>
  <si>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</si>
  <si>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</si>
  <si>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</si>
  <si>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</si>
  <si>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</si>
  <si>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</si>
  <si>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</si>
  <si>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</si>
  <si>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</si>
  <si>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</si>
  <si>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</si>
  <si>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</si>
  <si>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</si>
  <si>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</si>
  <si>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</si>
  <si>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</si>
  <si>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</si>
  <si>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</si>
  <si>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</si>
  <si>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</si>
  <si>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</si>
  <si>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</si>
  <si>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</si>
  <si>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</si>
  <si>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</si>
  <si>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</si>
  <si>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</si>
  <si>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</si>
  <si>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</si>
  <si>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</si>
  <si>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</si>
  <si>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</si>
  <si>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</si>
  <si>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</si>
  <si>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</si>
  <si>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</si>
  <si>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</si>
  <si>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</si>
  <si>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</si>
  <si>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</si>
  <si>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</si>
  <si>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</si>
  <si>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</si>
  <si>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</si>
  <si>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</si>
  <si>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</si>
  <si>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</si>
  <si>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</si>
  <si>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</si>
  <si>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</si>
  <si>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</si>
  <si>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</si>
  <si>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</si>
  <si>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</si>
  <si>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</si>
  <si>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</si>
  <si>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</si>
  <si>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</si>
  <si>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</si>
  <si>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</si>
  <si>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</si>
  <si>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</si>
  <si>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</si>
  <si>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</si>
  <si>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</si>
  <si>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</si>
  <si>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</si>
  <si>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</si>
  <si>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</si>
  <si>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</si>
  <si>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</si>
  <si>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</si>
  <si>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</si>
  <si>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</si>
  <si>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</si>
  <si>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</si>
  <si>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</si>
  <si>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</si>
  <si>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</si>
  <si>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</si>
  <si>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</si>
  <si>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</si>
  <si>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</si>
  <si>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</si>
  <si>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</si>
  <si>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</si>
  <si>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</si>
  <si>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</si>
  <si>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</si>
  <si>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</si>
  <si>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</si>
  <si>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</si>
  <si>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</si>
  <si>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</si>
  <si>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</si>
  <si>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</si>
  <si>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</si>
  <si>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</si>
  <si>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</si>
  <si>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</si>
  <si>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</si>
  <si>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</si>
  <si>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</si>
  <si>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</si>
  <si>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</si>
  <si>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</si>
  <si>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</si>
  <si>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</si>
  <si>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</si>
  <si>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</si>
  <si>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</si>
  <si>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</si>
  <si>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</si>
  <si>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</si>
  <si>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</si>
  <si>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</si>
  <si>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</si>
  <si>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</si>
  <si>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</si>
  <si>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</si>
  <si>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</si>
  <si>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</si>
  <si>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</si>
  <si>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</si>
  <si>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</si>
  <si>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</si>
  <si>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</si>
  <si>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</si>
  <si>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</si>
  <si>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</si>
  <si>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</si>
  <si>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</si>
  <si>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</si>
  <si>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</si>
  <si>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</si>
  <si>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</si>
  <si>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</si>
  <si>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</si>
  <si>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</si>
  <si>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</si>
  <si>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</si>
  <si>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</si>
  <si>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</si>
  <si>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</si>
  <si>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</si>
  <si>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</si>
  <si>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</si>
  <si>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</si>
  <si>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</si>
  <si>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</si>
  <si>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</si>
  <si>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</si>
  <si>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</si>
  <si>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</si>
  <si>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</si>
  <si>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</si>
  <si>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</si>
  <si>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</si>
  <si>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</si>
  <si>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</si>
  <si>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</si>
  <si>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</si>
  <si>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</si>
  <si>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</si>
  <si>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</si>
  <si>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</si>
  <si>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</si>
  <si>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</si>
  <si>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</si>
  <si>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</si>
  <si>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</si>
  <si>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</si>
  <si>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</si>
  <si>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</si>
  <si>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</si>
  <si>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</si>
  <si>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</si>
  <si>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</si>
  <si>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</si>
  <si>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</si>
  <si>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</si>
  <si>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</si>
  <si>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</si>
  <si>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</si>
  <si>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</si>
  <si>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</si>
  <si>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</si>
  <si>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</si>
  <si>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</si>
  <si>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</si>
  <si>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</si>
  <si>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</si>
  <si>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</si>
  <si>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</si>
  <si>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</si>
  <si>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</si>
  <si>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</si>
  <si>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</si>
  <si>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</si>
  <si>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</si>
  <si>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</si>
  <si>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</si>
  <si>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</si>
  <si>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</si>
  <si>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</si>
  <si>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</si>
  <si>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</si>
  <si>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</si>
  <si>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</si>
  <si>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</si>
  <si>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</si>
  <si>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</si>
  <si>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</si>
  <si>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</si>
  <si>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</si>
  <si>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</si>
  <si>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</si>
  <si>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</si>
  <si>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</si>
  <si>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</si>
  <si>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</si>
  <si>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</si>
  <si>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</si>
  <si>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</si>
  <si>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</si>
  <si>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</si>
  <si>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</si>
  <si>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</si>
  <si>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</si>
  <si>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</si>
  <si>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</si>
  <si>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</si>
  <si>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</si>
  <si>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</si>
  <si>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</si>
  <si>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</si>
  <si>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</si>
  <si>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</si>
  <si>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</si>
  <si>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</si>
  <si>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</si>
  <si>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</si>
  <si>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</si>
  <si>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</si>
  <si>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</si>
  <si>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</si>
  <si>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</si>
  <si>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</si>
  <si>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</si>
  <si>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</si>
  <si>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</si>
  <si>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</si>
  <si>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</si>
  <si>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</si>
  <si>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</si>
  <si>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</si>
  <si>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</si>
  <si>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</si>
  <si>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</si>
  <si>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</si>
  <si>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</si>
  <si>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</si>
  <si>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</si>
  <si>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</si>
  <si>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</si>
  <si>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</si>
  <si>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</si>
  <si>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</si>
  <si>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</si>
  <si>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</si>
  <si>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</si>
  <si>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</si>
  <si>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</si>
  <si>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</si>
  <si>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</si>
  <si>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</si>
  <si>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</si>
  <si>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</si>
  <si>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</si>
  <si>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</si>
  <si>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</si>
  <si>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</si>
  <si>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</si>
  <si>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</si>
  <si>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</si>
  <si>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</si>
  <si>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</si>
  <si>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</si>
  <si>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</si>
  <si>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</si>
  <si>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</si>
  <si>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</si>
  <si>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</si>
  <si>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</si>
  <si>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</si>
  <si>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</si>
  <si>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</si>
  <si>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</si>
  <si>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</si>
  <si>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</si>
  <si>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</si>
  <si>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</si>
  <si>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</si>
  <si>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</si>
  <si>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</si>
  <si>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</si>
  <si>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</si>
  <si>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</si>
  <si>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</si>
  <si>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</si>
  <si>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</si>
  <si>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</si>
  <si>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</si>
  <si>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</si>
  <si>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</si>
  <si>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</si>
  <si>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</si>
  <si>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</si>
  <si>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</si>
  <si>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</si>
  <si>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</si>
  <si>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</si>
  <si>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</si>
  <si>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</si>
  <si>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</si>
  <si>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</si>
  <si>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</si>
  <si>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</si>
  <si>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</si>
  <si>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</si>
  <si>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</si>
  <si>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</si>
  <si>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</si>
  <si>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</si>
  <si>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</si>
  <si>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</si>
  <si>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</si>
  <si>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</si>
  <si>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</si>
  <si>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</si>
  <si>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</si>
  <si>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</si>
  <si>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</si>
  <si>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</si>
  <si>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</si>
  <si>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</si>
  <si>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</si>
  <si>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</si>
  <si>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</si>
  <si>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</si>
  <si>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</si>
  <si>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</si>
  <si>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</si>
  <si>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</si>
  <si>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</si>
  <si>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</si>
  <si>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</si>
  <si>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</si>
  <si>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</si>
  <si>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</si>
  <si>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</si>
  <si>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</si>
  <si>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</si>
  <si>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</si>
  <si>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</si>
  <si>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</si>
  <si>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</si>
  <si>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</si>
  <si>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</si>
  <si>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</si>
  <si>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</si>
  <si>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</si>
  <si>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</si>
  <si>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</si>
  <si>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</si>
  <si>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</si>
  <si>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</si>
  <si>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</si>
  <si>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</si>
  <si>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</si>
  <si>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</si>
  <si>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</si>
  <si>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</si>
  <si>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</si>
  <si>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</si>
  <si>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</si>
  <si>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</si>
  <si>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</si>
  <si>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</si>
  <si>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</si>
  <si>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</si>
  <si>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</si>
  <si>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</si>
  <si>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</si>
  <si>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</si>
  <si>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</si>
  <si>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</si>
  <si>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</si>
  <si>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</si>
  <si>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</si>
  <si>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</si>
  <si>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</si>
  <si>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</si>
  <si>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</si>
  <si>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</si>
  <si>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</si>
  <si>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</si>
  <si>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</si>
  <si>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</si>
  <si>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</si>
  <si>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</si>
  <si>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</si>
  <si>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</si>
  <si>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</si>
  <si>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</si>
  <si>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</si>
  <si>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</si>
  <si>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</si>
  <si>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</si>
  <si>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</si>
  <si>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</si>
  <si>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</si>
  <si>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</si>
  <si>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</si>
  <si>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</si>
  <si>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</si>
  <si>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</si>
  <si>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</si>
  <si>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</si>
  <si>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</si>
  <si>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</si>
  <si>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</si>
  <si>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</si>
  <si>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</si>
  <si>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</si>
  <si>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</si>
  <si>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</si>
  <si>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</si>
  <si>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</si>
  <si>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</si>
  <si>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</si>
  <si>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</si>
  <si>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</si>
  <si>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</si>
  <si>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</si>
  <si>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</si>
  <si>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</si>
  <si>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</si>
  <si>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</si>
  <si>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</si>
  <si>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</si>
  <si>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</si>
  <si>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</si>
  <si>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</si>
  <si>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</si>
  <si>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</si>
  <si>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</si>
  <si>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</si>
  <si>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</si>
  <si>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</si>
  <si>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</si>
  <si>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</si>
  <si>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</si>
  <si>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</si>
  <si>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</si>
  <si>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</si>
  <si>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</si>
  <si>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</si>
  <si>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</si>
  <si>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</si>
  <si>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</si>
  <si>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</si>
  <si>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</si>
  <si>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</si>
  <si>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</si>
  <si>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</si>
  <si>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</si>
  <si>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</si>
  <si>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</si>
  <si>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</si>
  <si>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</si>
  <si>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</si>
  <si>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</si>
  <si>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</si>
  <si>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</si>
  <si>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</si>
  <si>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</si>
  <si>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</si>
  <si>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</si>
  <si>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</si>
  <si>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</si>
  <si>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</si>
  <si>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</si>
  <si>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</si>
  <si>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</si>
  <si>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</si>
  <si>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</si>
  <si>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</si>
  <si>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</si>
  <si>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</si>
  <si>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</si>
  <si>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</si>
  <si>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</si>
  <si>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</si>
  <si>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</si>
  <si>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</si>
  <si>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</si>
  <si>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</si>
  <si>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</si>
  <si>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</si>
  <si>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</si>
  <si>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</si>
  <si>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</si>
  <si>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</si>
  <si>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</si>
  <si>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</si>
  <si>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</si>
  <si>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</si>
  <si>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</si>
  <si>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</si>
  <si>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</si>
  <si>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</si>
  <si>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</si>
  <si>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</si>
  <si>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</si>
  <si>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</si>
  <si>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</si>
  <si>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</si>
  <si>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</si>
  <si>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</si>
  <si>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</si>
  <si>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</si>
  <si>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</si>
  <si>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</si>
  <si>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</si>
  <si>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</si>
  <si>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</si>
  <si>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</si>
  <si>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</si>
  <si>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</si>
  <si>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</si>
  <si>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</si>
  <si>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</si>
  <si>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</si>
  <si>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</si>
  <si>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</si>
  <si>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</si>
  <si>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</si>
  <si>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</si>
  <si>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</si>
  <si>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</si>
  <si>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</si>
  <si>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</si>
  <si>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</si>
  <si>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</si>
  <si>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</si>
  <si>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</si>
  <si>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</si>
  <si>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</si>
  <si>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</si>
  <si>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</si>
  <si>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</si>
  <si>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</si>
  <si>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</si>
  <si>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</si>
  <si>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</si>
  <si>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</si>
  <si>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</si>
  <si>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</si>
  <si>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</si>
  <si>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</si>
  <si>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</si>
  <si>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</si>
  <si>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</si>
  <si>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</si>
  <si>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</si>
  <si>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</si>
  <si>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</si>
  <si>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</si>
  <si>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</si>
  <si>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</si>
  <si>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</si>
  <si>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</si>
  <si>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</si>
  <si>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</si>
  <si>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</si>
  <si>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</si>
  <si>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</si>
  <si>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</si>
  <si>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</si>
  <si>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</si>
  <si>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</si>
  <si>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</si>
  <si>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</si>
  <si>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</si>
  <si>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</si>
  <si>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</si>
  <si>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</si>
  <si>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</si>
  <si>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</si>
  <si>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</si>
  <si>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</si>
  <si>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</si>
  <si>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</si>
  <si>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</si>
  <si>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</si>
  <si>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</si>
  <si>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</si>
  <si>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</si>
  <si>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</si>
  <si>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</si>
  <si>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</si>
  <si>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</si>
  <si>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</si>
  <si>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</si>
  <si>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</si>
  <si>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</si>
  <si>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</si>
  <si>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</si>
  <si>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</si>
  <si>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</si>
  <si>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</si>
  <si>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</si>
  <si>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</si>
  <si>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</si>
  <si>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</si>
  <si>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</si>
  <si>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</si>
  <si>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</si>
  <si>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</si>
  <si>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</si>
  <si>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</si>
  <si>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</si>
  <si>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</si>
  <si>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</si>
  <si>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</si>
  <si>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</si>
  <si>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</si>
  <si>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</si>
  <si>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</si>
  <si>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</si>
  <si>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</si>
  <si>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</si>
  <si>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</si>
  <si>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</si>
  <si>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</si>
  <si>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</si>
  <si>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</si>
  <si>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</si>
  <si>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</si>
  <si>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</si>
  <si>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</si>
  <si>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</si>
  <si>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</si>
  <si>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</si>
  <si>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</si>
  <si>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</si>
  <si>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</si>
  <si>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</si>
  <si>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</si>
  <si>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</si>
  <si>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</si>
  <si>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</si>
  <si>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</si>
  <si>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</si>
  <si>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</si>
  <si>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</si>
  <si>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</si>
  <si>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</si>
  <si>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</si>
  <si>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</si>
  <si>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</si>
  <si>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</si>
  <si>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</si>
  <si>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</si>
  <si>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</si>
  <si>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</si>
  <si>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</si>
  <si>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</si>
  <si>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</si>
  <si>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</si>
  <si>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</si>
  <si>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</si>
  <si>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</si>
  <si>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</si>
  <si>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</si>
  <si>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</si>
  <si>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</si>
  <si>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</si>
  <si>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</si>
  <si>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</si>
  <si>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</si>
  <si>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</si>
  <si>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</si>
  <si>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</si>
  <si>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</si>
  <si>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</si>
  <si>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</si>
  <si>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</si>
  <si>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</si>
  <si>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</si>
  <si>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</si>
  <si>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</si>
  <si>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</si>
  <si>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</si>
  <si>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</si>
  <si>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</si>
  <si>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</si>
  <si>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</si>
  <si>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</si>
  <si>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</si>
  <si>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</si>
  <si>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</si>
  <si>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</si>
  <si>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</si>
  <si>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</si>
  <si>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</si>
  <si>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</si>
  <si>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</si>
  <si>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</si>
  <si>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</si>
  <si>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</si>
  <si>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</si>
  <si>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</si>
  <si>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</si>
  <si>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</si>
  <si>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</si>
  <si>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</si>
  <si>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</si>
  <si>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</si>
  <si>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</si>
  <si>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</si>
  <si>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</si>
  <si>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</si>
  <si>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</si>
  <si>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</si>
  <si>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</si>
  <si>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</si>
  <si>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</si>
  <si>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</si>
  <si>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</si>
  <si>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</si>
  <si>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</si>
  <si>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</si>
  <si>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</si>
  <si>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</si>
  <si>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</si>
  <si>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</si>
  <si>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</si>
  <si>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</si>
  <si>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</si>
  <si>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</si>
  <si>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</si>
  <si>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</si>
  <si>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</si>
  <si>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</si>
  <si>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</si>
  <si>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</si>
  <si>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</si>
  <si>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</si>
  <si>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</si>
  <si>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</si>
  <si>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</si>
  <si>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</si>
  <si>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</si>
  <si>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</si>
  <si>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</si>
  <si>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</si>
  <si>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</si>
  <si>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</si>
  <si>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</si>
  <si>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</si>
  <si>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</si>
  <si>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</si>
  <si>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</si>
  <si>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</si>
  <si>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</si>
  <si>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</si>
  <si>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</si>
  <si>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</si>
  <si>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</si>
  <si>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</si>
  <si>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</si>
  <si>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</si>
  <si>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</si>
  <si>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</si>
  <si>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</si>
  <si>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</si>
  <si>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</si>
  <si>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</si>
  <si>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</si>
  <si>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</si>
  <si>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</si>
  <si>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</si>
  <si>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</si>
  <si>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</si>
  <si>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</si>
  <si>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</si>
  <si>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</si>
  <si>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</si>
  <si>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</si>
  <si>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</si>
  <si>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</si>
  <si>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</si>
  <si>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</si>
  <si>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</si>
  <si>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</si>
  <si>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</si>
  <si>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</si>
  <si>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</si>
  <si>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</si>
  <si>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</si>
  <si>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</si>
  <si>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</si>
  <si>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</si>
  <si>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</si>
  <si>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</si>
  <si>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</si>
  <si>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</si>
  <si>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</si>
  <si>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</si>
  <si>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</si>
  <si>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</si>
  <si>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</si>
  <si>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</si>
  <si>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</si>
  <si>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</si>
  <si>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</si>
  <si>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</si>
  <si>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</si>
  <si>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</si>
  <si>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</si>
  <si>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</si>
  <si>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</si>
  <si>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</si>
  <si>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</si>
  <si>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</si>
  <si>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</si>
  <si>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</si>
  <si>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</si>
  <si>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</si>
  <si>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</si>
  <si>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</si>
  <si>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</si>
  <si>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</si>
  <si>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</si>
  <si>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</si>
  <si>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</si>
  <si>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</si>
  <si>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</si>
  <si>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</si>
  <si>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</si>
  <si>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</si>
  <si>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</si>
  <si>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</si>
  <si>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</si>
  <si>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</si>
  <si>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</si>
  <si>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</si>
  <si>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</si>
  <si>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</si>
  <si>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</si>
  <si>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</si>
  <si>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</si>
  <si>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</si>
  <si>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</si>
  <si>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</si>
  <si>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</si>
  <si>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</si>
  <si>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</si>
  <si>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</si>
  <si>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</si>
  <si>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</si>
  <si>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</si>
  <si>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</si>
  <si>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</si>
  <si>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</si>
  <si>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</si>
  <si>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</si>
  <si>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</si>
  <si>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</si>
  <si>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</si>
  <si>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</si>
  <si>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</si>
  <si>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</si>
  <si>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</si>
  <si>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</si>
  <si>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</si>
  <si>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</si>
  <si>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</si>
  <si>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</si>
  <si>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</si>
  <si>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</si>
  <si>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</si>
  <si>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</si>
  <si>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</si>
  <si>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</si>
  <si>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</si>
  <si>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</si>
  <si>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</si>
  <si>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</si>
  <si>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</si>
  <si>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</si>
  <si>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</si>
  <si>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</si>
  <si>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</si>
  <si>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</si>
  <si>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</si>
  <si>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</si>
  <si>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</si>
  <si>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</si>
  <si>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</si>
  <si>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</si>
  <si>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</si>
  <si>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</si>
  <si>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</si>
  <si>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</si>
  <si>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</si>
  <si>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</si>
  <si>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</si>
  <si>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</si>
  <si>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</si>
  <si>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</si>
  <si>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</si>
  <si>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</si>
  <si>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</si>
  <si>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</si>
  <si>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</si>
  <si>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</si>
  <si>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</si>
  <si>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</si>
  <si>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</si>
  <si>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</si>
  <si>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</si>
  <si>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</si>
  <si>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</si>
  <si>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</si>
  <si>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</si>
  <si>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</si>
  <si>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</si>
  <si>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</si>
  <si>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</si>
  <si>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</si>
  <si>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</si>
  <si>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</si>
  <si>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</si>
  <si>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</si>
  <si>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</si>
  <si>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</si>
  <si>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</si>
  <si>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</si>
  <si>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</si>
  <si>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</si>
  <si>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</si>
  <si>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</si>
  <si>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</si>
  <si>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</si>
  <si>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</si>
  <si>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</si>
  <si>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</si>
  <si>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</si>
  <si>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</si>
  <si>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</si>
  <si>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</si>
  <si>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</si>
  <si>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</si>
  <si>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</si>
  <si>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</si>
  <si>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</si>
  <si>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</si>
  <si>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</si>
  <si>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</si>
  <si>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</si>
  <si>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</si>
  <si>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</si>
  <si>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</si>
  <si>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</si>
  <si>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</si>
  <si>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</si>
  <si>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</si>
  <si>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</si>
  <si>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</si>
  <si>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</si>
  <si>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</si>
  <si>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</si>
  <si>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</si>
  <si>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</si>
  <si>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</si>
  <si>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</si>
  <si>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</si>
  <si>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</si>
  <si>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</si>
  <si>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</si>
  <si>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</si>
  <si>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</si>
  <si>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</si>
  <si>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</si>
  <si>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</si>
  <si>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</si>
  <si>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</si>
  <si>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</si>
  <si>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</si>
  <si>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</si>
  <si>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</si>
  <si>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</si>
  <si>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</si>
  <si>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</si>
  <si>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</si>
  <si>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</si>
  <si>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</si>
  <si>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</si>
  <si>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</si>
  <si>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</si>
  <si>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</si>
  <si>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</si>
  <si>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</si>
  <si>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</si>
  <si>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</si>
  <si>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</si>
  <si>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</si>
  <si>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</si>
  <si>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</si>
  <si>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</si>
  <si>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</si>
  <si>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</si>
  <si>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</si>
  <si>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</si>
  <si>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</si>
  <si>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</si>
  <si>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</si>
  <si>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</si>
  <si>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</si>
  <si>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</si>
  <si>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</si>
  <si>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</si>
  <si>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</si>
  <si>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</si>
  <si>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</si>
  <si>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</si>
  <si>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</si>
  <si>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</si>
  <si>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</si>
  <si>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</si>
  <si>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</si>
  <si>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</si>
  <si>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</si>
  <si>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</si>
  <si>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</si>
  <si>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</si>
  <si>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</si>
  <si>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</si>
  <si>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</si>
  <si>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</si>
  <si>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</si>
  <si>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</si>
  <si>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</si>
  <si>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</si>
  <si>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</si>
  <si>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</si>
  <si>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</si>
  <si>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</si>
  <si>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</si>
  <si>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</si>
  <si>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</si>
  <si>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</si>
  <si>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</si>
  <si>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</si>
  <si>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</si>
  <si>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</si>
  <si>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</si>
  <si>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</si>
  <si>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</si>
  <si>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</si>
  <si>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</si>
  <si>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</si>
  <si>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</si>
  <si>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</si>
  <si>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</si>
  <si>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</si>
  <si>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</si>
  <si>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</si>
  <si>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</si>
  <si>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</si>
  <si>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</si>
  <si>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</si>
  <si>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</si>
  <si>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</si>
  <si>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</si>
  <si>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</si>
  <si>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</si>
  <si>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</si>
  <si>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</si>
  <si>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</si>
  <si>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</si>
  <si>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</si>
  <si>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</si>
  <si>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</si>
  <si>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</si>
  <si>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</si>
  <si>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</si>
  <si>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</si>
  <si>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</si>
  <si>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</si>
  <si>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</si>
  <si>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</si>
  <si>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</si>
  <si>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</si>
  <si>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</si>
  <si>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</si>
  <si>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</si>
  <si>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</si>
  <si>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</si>
  <si>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</si>
  <si>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</si>
  <si>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</si>
  <si>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</si>
  <si>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</si>
  <si>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</si>
  <si>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</si>
  <si>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</si>
  <si>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</si>
  <si>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</si>
  <si>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</si>
  <si>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</si>
  <si>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</si>
  <si>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</si>
  <si>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</si>
  <si>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</si>
  <si>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</si>
  <si>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</si>
  <si>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</si>
  <si>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</si>
  <si>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</si>
  <si>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</si>
  <si>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</si>
  <si>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</si>
  <si>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</si>
  <si>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</si>
  <si>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</si>
  <si>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</si>
  <si>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</si>
  <si>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</si>
  <si>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</si>
  <si>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</si>
  <si>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</si>
  <si>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</si>
  <si>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</si>
  <si>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</si>
  <si>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</si>
  <si>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</si>
  <si>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</si>
  <si>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</si>
  <si>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</si>
  <si>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</si>
  <si>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</si>
  <si>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</si>
  <si>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</si>
  <si>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</si>
  <si>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</si>
  <si>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</si>
  <si>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</si>
  <si>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</si>
  <si>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</si>
  <si>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</si>
  <si>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</si>
  <si>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</si>
  <si>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</si>
  <si>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</si>
  <si>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</si>
  <si>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</si>
  <si>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</si>
  <si>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</si>
  <si>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</si>
  <si>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</si>
  <si>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</si>
  <si>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</si>
  <si>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</si>
  <si>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</si>
  <si>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</si>
  <si>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</si>
  <si>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</si>
  <si>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</si>
  <si>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</si>
  <si>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</si>
  <si>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</si>
  <si>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</si>
  <si>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</si>
  <si>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</si>
  <si>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</si>
  <si>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</si>
  <si>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</si>
  <si>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</si>
  <si>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</si>
  <si>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</si>
  <si>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</si>
  <si>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</si>
  <si>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</si>
  <si>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</si>
  <si>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</si>
  <si>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</si>
  <si>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</si>
  <si>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</si>
  <si>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</si>
  <si>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</si>
  <si>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</si>
  <si>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</si>
  <si>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</si>
  <si>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</si>
  <si>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</si>
  <si>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</si>
  <si>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</si>
  <si>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</si>
  <si>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</si>
  <si>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</si>
  <si>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</si>
  <si>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</si>
  <si>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</si>
  <si>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</si>
  <si>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</si>
  <si>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</si>
  <si>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</si>
  <si>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</si>
  <si>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</si>
  <si>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</si>
  <si>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</si>
  <si>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</si>
  <si>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</si>
  <si>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</si>
  <si>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</si>
  <si>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</si>
  <si>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</si>
  <si>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</si>
  <si>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</si>
  <si>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</si>
  <si>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</si>
  <si>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</si>
  <si>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</si>
  <si>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</si>
  <si>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</si>
  <si>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</si>
  <si>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</si>
  <si>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</si>
  <si>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</si>
  <si>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</si>
  <si>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</si>
  <si>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</si>
  <si>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</si>
  <si>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</si>
  <si>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</si>
  <si>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</si>
  <si>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</si>
  <si>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</si>
  <si>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</si>
  <si>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</si>
  <si>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</si>
  <si>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</si>
  <si>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</si>
  <si>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</si>
  <si>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</si>
  <si>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</si>
  <si>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</si>
  <si>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</si>
  <si>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</si>
  <si>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</si>
  <si>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</si>
  <si>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</si>
  <si>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</si>
  <si>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</si>
  <si>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</si>
  <si>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</si>
  <si>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</si>
  <si>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</si>
  <si>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</si>
  <si>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</si>
  <si>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</si>
  <si>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</si>
  <si>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</si>
  <si>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</si>
  <si>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</si>
  <si>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</si>
  <si>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</si>
  <si>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</si>
  <si>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</si>
  <si>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</si>
  <si>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</si>
  <si>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</si>
  <si>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</si>
  <si>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</si>
  <si>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</si>
  <si>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</si>
  <si>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</si>
  <si>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</si>
  <si>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</si>
  <si>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</si>
  <si>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</si>
  <si>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</si>
  <si>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</si>
  <si>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</si>
  <si>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</si>
  <si>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</si>
  <si>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</si>
  <si>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</si>
  <si>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</si>
  <si>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</si>
  <si>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</si>
  <si>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</si>
  <si>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</si>
  <si>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</si>
  <si>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</si>
  <si>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</si>
  <si>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</si>
  <si>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</si>
  <si>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</si>
  <si>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</si>
  <si>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</si>
  <si>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</si>
  <si>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</si>
  <si>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</si>
  <si>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</si>
  <si>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</si>
  <si>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</si>
  <si>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</si>
  <si>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</si>
  <si>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</si>
  <si>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</si>
  <si>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</si>
  <si>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</si>
  <si>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</si>
  <si>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</si>
  <si>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</si>
  <si>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</si>
  <si>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</si>
  <si>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</si>
  <si>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</si>
  <si>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</si>
  <si>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</si>
  <si>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</si>
  <si>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</si>
  <si>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</si>
  <si>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</si>
  <si>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</si>
  <si>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</si>
  <si>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</si>
  <si>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</si>
  <si>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</si>
  <si>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</si>
  <si>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</si>
  <si>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</si>
  <si>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</si>
  <si>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</si>
  <si>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</si>
  <si>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</si>
  <si>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</si>
  <si>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</si>
  <si>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</si>
  <si>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</si>
  <si>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</si>
  <si>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</si>
  <si>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</si>
  <si>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</si>
  <si>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</si>
  <si>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</si>
  <si>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</si>
  <si>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</si>
  <si>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</si>
  <si>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</si>
  <si>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</si>
  <si>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</si>
  <si>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</si>
  <si>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</si>
  <si>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</si>
  <si>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</si>
  <si>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</si>
  <si>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</si>
  <si>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</si>
  <si>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</si>
  <si>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</si>
  <si>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</si>
  <si>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</si>
  <si>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</si>
  <si>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</si>
  <si>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</si>
  <si>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</si>
  <si>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</si>
  <si>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</si>
  <si>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</si>
  <si>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</si>
  <si>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</si>
  <si>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</si>
  <si>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</si>
  <si>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</si>
  <si>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</si>
  <si>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</si>
  <si>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</si>
  <si>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</si>
  <si>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</si>
  <si>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</si>
  <si>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</si>
  <si>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</si>
  <si>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</si>
  <si>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</si>
  <si>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</si>
  <si>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</si>
  <si>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</si>
  <si>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</si>
  <si>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</si>
  <si>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</si>
  <si>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</si>
  <si>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</si>
  <si>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</si>
  <si>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</si>
  <si>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</si>
  <si>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</si>
  <si>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</si>
  <si>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</si>
  <si>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</si>
  <si>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</si>
  <si>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</si>
  <si>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</si>
  <si>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</si>
  <si>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</si>
  <si>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</si>
  <si>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</si>
  <si>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</si>
  <si>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</si>
  <si>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</si>
  <si>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</si>
  <si>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</si>
  <si>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</si>
  <si>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</si>
  <si>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</si>
  <si>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</si>
  <si>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</si>
  <si>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</si>
  <si>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</si>
  <si>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</si>
  <si>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</si>
  <si>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</si>
  <si>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</si>
  <si>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</si>
  <si>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</si>
  <si>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</si>
  <si>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</si>
  <si>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</si>
  <si>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</si>
  <si>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</si>
  <si>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</si>
  <si>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</si>
  <si>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</si>
  <si>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</si>
  <si>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</si>
  <si>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</si>
  <si>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</si>
  <si>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</si>
  <si>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</si>
  <si>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</si>
  <si>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</si>
  <si>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</si>
  <si>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</si>
  <si>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</si>
  <si>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</si>
  <si>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</si>
  <si>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</si>
  <si>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</si>
  <si>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</si>
  <si>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</si>
  <si>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</si>
  <si>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</si>
  <si>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</si>
  <si>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</si>
  <si>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</si>
  <si>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</si>
  <si>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</si>
  <si>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</si>
  <si>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</si>
  <si>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</si>
  <si>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</si>
  <si>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</si>
  <si>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</si>
  <si>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</si>
  <si>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</si>
  <si>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</si>
  <si>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</si>
  <si>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</si>
  <si>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</si>
  <si>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</si>
  <si>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</si>
  <si>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</si>
  <si>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</si>
  <si>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</si>
  <si>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</si>
  <si>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</si>
  <si>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</si>
  <si>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</si>
  <si>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</si>
  <si>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</si>
  <si>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</si>
  <si>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</si>
  <si>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</si>
  <si>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</si>
  <si>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</si>
  <si>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</si>
  <si>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</si>
  <si>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</si>
  <si>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</si>
  <si>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</si>
  <si>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</si>
  <si>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</si>
  <si>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</si>
  <si>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</si>
  <si>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</si>
  <si>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</si>
  <si>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</si>
  <si>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</si>
  <si>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</si>
  <si>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</si>
  <si>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</si>
  <si>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</si>
  <si>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</si>
  <si>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</si>
  <si>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</si>
  <si>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</si>
  <si>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</si>
  <si>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</si>
  <si>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</si>
  <si>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</si>
  <si>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</si>
  <si>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</si>
  <si>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</si>
  <si>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</si>
  <si>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</si>
  <si>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</si>
  <si>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</si>
  <si>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</si>
  <si>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</si>
  <si>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</si>
  <si>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</si>
  <si>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</si>
  <si>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</si>
  <si>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</si>
  <si>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</si>
  <si>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</si>
  <si>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</si>
  <si>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</si>
  <si>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</si>
  <si>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</si>
  <si>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</si>
  <si>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</si>
  <si>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</si>
  <si>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</si>
  <si>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</si>
  <si>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</si>
  <si>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</si>
  <si>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</si>
  <si>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</si>
  <si>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</si>
  <si>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</si>
  <si>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</si>
  <si>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</si>
  <si>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</si>
  <si>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</si>
  <si>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</si>
  <si>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</si>
  <si>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</si>
  <si>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</si>
  <si>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</si>
  <si>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</si>
  <si>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</si>
  <si>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</si>
  <si>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</si>
  <si>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</si>
  <si>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</si>
  <si>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</si>
  <si>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</si>
  <si>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</si>
  <si>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</si>
  <si>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</si>
  <si>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</si>
  <si>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</si>
  <si>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</si>
  <si>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</si>
  <si>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</si>
  <si>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</si>
  <si>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</si>
  <si>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</si>
  <si>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</si>
  <si>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</si>
  <si>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</si>
  <si>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</si>
  <si>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</si>
  <si>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</si>
  <si>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</si>
  <si>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</si>
  <si>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</si>
  <si>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</si>
  <si>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</si>
  <si>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</si>
  <si>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</si>
  <si>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</si>
  <si>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</si>
  <si>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</si>
  <si>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</si>
  <si>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</si>
  <si>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</si>
  <si>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</si>
  <si>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</si>
  <si>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</si>
  <si>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</si>
  <si>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</si>
  <si>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</si>
  <si>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</si>
  <si>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</si>
  <si>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</si>
  <si>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</si>
  <si>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</si>
  <si>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</si>
  <si>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</si>
  <si>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</si>
  <si>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</si>
  <si>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</si>
  <si>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</si>
  <si>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</si>
  <si>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</si>
  <si>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</si>
  <si>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</si>
  <si>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</si>
  <si>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</si>
  <si>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</si>
  <si>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</si>
  <si>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</si>
  <si>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</si>
  <si>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</si>
  <si>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</si>
  <si>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</si>
  <si>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</si>
  <si>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</si>
  <si>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</si>
  <si>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</si>
  <si>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</si>
  <si>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</si>
  <si>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</si>
  <si>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</si>
  <si>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</si>
  <si>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</si>
  <si>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</si>
  <si>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</si>
  <si>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</si>
  <si>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</si>
  <si>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</si>
  <si>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</si>
  <si>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</si>
  <si>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</si>
  <si>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</si>
  <si>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</si>
  <si>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</si>
  <si>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</si>
  <si>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</si>
  <si>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</si>
  <si>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</si>
  <si>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</si>
  <si>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</si>
  <si>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</si>
  <si>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</si>
  <si>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</si>
  <si>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</si>
  <si>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</si>
  <si>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</si>
  <si>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</si>
  <si>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</si>
  <si>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</si>
  <si>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</si>
  <si>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</si>
  <si>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</si>
  <si>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</si>
  <si>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</si>
  <si>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</si>
  <si>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</si>
  <si>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</si>
  <si>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</si>
  <si>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</si>
  <si>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</si>
  <si>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</si>
  <si>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</si>
  <si>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</si>
  <si>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</si>
  <si>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</si>
  <si>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</si>
  <si>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</si>
  <si>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</si>
  <si>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</si>
  <si>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</si>
  <si>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</si>
  <si>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</si>
  <si>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</si>
  <si>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</si>
  <si>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</si>
  <si>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</si>
  <si>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</si>
  <si>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</si>
  <si>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</si>
  <si>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</si>
  <si>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</si>
  <si>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</si>
  <si>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</si>
  <si>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</si>
  <si>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</si>
  <si>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</si>
  <si>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</si>
  <si>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</si>
  <si>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</si>
  <si>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</si>
  <si>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</si>
  <si>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</si>
  <si>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</si>
  <si>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</si>
  <si>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</si>
  <si>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</si>
  <si>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</si>
  <si>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</si>
  <si>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</si>
  <si>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</si>
  <si>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</si>
  <si>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</si>
  <si>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</si>
  <si>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</si>
  <si>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</si>
  <si>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</si>
  <si>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</si>
  <si>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</si>
  <si>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</si>
  <si>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</si>
  <si>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</si>
  <si>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</si>
  <si>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</si>
  <si>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</si>
  <si>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</si>
  <si>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</si>
  <si>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</si>
  <si>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</si>
  <si>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</si>
  <si>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</si>
  <si>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</si>
  <si>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</si>
  <si>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</si>
  <si>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</si>
  <si>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</si>
  <si>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</si>
  <si>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</si>
  <si>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</si>
  <si>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</si>
  <si>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</si>
  <si>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</si>
  <si>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</si>
  <si>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</si>
  <si>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</si>
  <si>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</si>
  <si>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</si>
  <si>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</si>
  <si>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</si>
  <si>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</si>
  <si>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</si>
  <si>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</si>
  <si>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</si>
  <si>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</si>
  <si>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</si>
  <si>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</si>
  <si>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</si>
  <si>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</si>
  <si>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</si>
  <si>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</si>
  <si>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</si>
  <si>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</si>
  <si>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</si>
  <si>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</si>
  <si>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</si>
  <si>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</si>
  <si>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</si>
  <si>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</si>
  <si>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</si>
  <si>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</si>
  <si>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</si>
  <si>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</si>
  <si>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</si>
  <si>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</si>
  <si>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</si>
  <si>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</si>
  <si>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</si>
  <si>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</si>
  <si>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</si>
  <si>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</si>
  <si>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</si>
  <si>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</si>
  <si>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</si>
  <si>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</si>
  <si>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</si>
  <si>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</si>
  <si>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</si>
  <si>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</si>
  <si>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</si>
  <si>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</si>
  <si>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</si>
  <si>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</si>
  <si>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</si>
  <si>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</si>
  <si>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</si>
  <si>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</si>
  <si>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</si>
  <si>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</si>
  <si>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</si>
  <si>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</si>
  <si>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</si>
  <si>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</si>
  <si>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</si>
  <si>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</si>
  <si>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</si>
  <si>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</si>
  <si>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</si>
  <si>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</si>
  <si>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</si>
  <si>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</si>
  <si>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</si>
  <si>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</si>
  <si>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</si>
  <si>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</si>
  <si>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</si>
  <si>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</si>
  <si>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</si>
  <si>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</si>
  <si>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</si>
  <si>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</si>
  <si>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</si>
  <si>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</si>
  <si>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</si>
  <si>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</si>
  <si>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</si>
  <si>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</si>
  <si>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</si>
  <si>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</si>
  <si>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</si>
  <si>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</si>
  <si>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</si>
  <si>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</si>
  <si>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</si>
  <si>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</si>
  <si>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</si>
  <si>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</si>
  <si>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</si>
  <si>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</si>
  <si>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</si>
  <si>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</si>
  <si>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</si>
  <si>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</si>
  <si>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</si>
  <si>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</si>
  <si>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</si>
  <si>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</si>
  <si>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</si>
  <si>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</si>
  <si>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</si>
  <si>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</si>
  <si>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</si>
  <si>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</si>
  <si>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</si>
  <si>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</si>
  <si>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</si>
  <si>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</si>
  <si>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</si>
  <si>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</si>
  <si>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</si>
  <si>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</si>
  <si>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</si>
  <si>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</si>
  <si>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</si>
  <si>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</si>
  <si>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</si>
  <si>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</si>
  <si>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</si>
  <si>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</si>
  <si>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</si>
  <si>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</si>
  <si>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</si>
  <si>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</si>
  <si>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</si>
  <si>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</si>
  <si>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</si>
  <si>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</si>
  <si>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</si>
  <si>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</si>
  <si>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</si>
  <si>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</si>
  <si>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</si>
  <si>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</si>
  <si>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</si>
  <si>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</si>
  <si>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</si>
  <si>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</si>
  <si>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</si>
  <si>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</si>
  <si>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</si>
  <si>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</si>
  <si>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</si>
  <si>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</si>
  <si>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</si>
  <si>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</si>
  <si>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</si>
  <si>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</si>
  <si>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</si>
  <si>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</si>
  <si>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</si>
  <si>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</si>
  <si>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</si>
  <si>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</si>
  <si>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</si>
  <si>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</si>
  <si>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</si>
  <si>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</si>
  <si>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</si>
  <si>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</si>
  <si>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</si>
  <si>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</si>
  <si>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</si>
  <si>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</si>
  <si>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</si>
  <si>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</si>
  <si>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</si>
  <si>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</si>
  <si>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</si>
  <si>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</si>
  <si>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</si>
  <si>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</si>
  <si>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</si>
  <si>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</si>
  <si>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</si>
  <si>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</si>
  <si>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</si>
  <si>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</si>
  <si>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</si>
  <si>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</si>
  <si>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</si>
  <si>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</si>
  <si>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</si>
  <si>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</si>
  <si>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</si>
  <si>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</si>
  <si>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</si>
  <si>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</si>
  <si>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</si>
  <si>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</si>
  <si>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</si>
  <si>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</si>
  <si>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</si>
  <si>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</si>
  <si>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</si>
  <si>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</si>
  <si>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</si>
  <si>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</si>
  <si>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</si>
  <si>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</si>
  <si>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</si>
  <si>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</si>
  <si>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</si>
  <si>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</si>
  <si>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</si>
  <si>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</si>
  <si>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</si>
  <si>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</si>
  <si>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</si>
  <si>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</si>
  <si>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</si>
  <si>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</si>
  <si>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</si>
  <si>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</si>
  <si>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</si>
  <si>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</si>
  <si>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</si>
  <si>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</si>
  <si>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</si>
  <si>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</si>
  <si>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</si>
  <si>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</si>
  <si>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</si>
  <si>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</si>
  <si>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</si>
  <si>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</si>
  <si>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</si>
  <si>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</si>
  <si>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</si>
  <si>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</si>
  <si>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</si>
  <si>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</si>
  <si>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</si>
  <si>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</si>
  <si>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</si>
  <si>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</si>
  <si>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</si>
  <si>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</si>
  <si>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</si>
  <si>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</si>
  <si>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</si>
  <si>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</si>
  <si>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</si>
  <si>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</si>
  <si>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</si>
  <si>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</si>
  <si>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</si>
  <si>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</si>
  <si>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</si>
  <si>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</si>
  <si>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</si>
  <si>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</si>
  <si>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</si>
  <si>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</si>
  <si>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</si>
  <si>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</si>
  <si>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</si>
  <si>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</si>
  <si>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</si>
  <si>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</si>
  <si>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</si>
  <si>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</si>
  <si>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</si>
  <si>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</si>
  <si>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</si>
  <si>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</si>
  <si>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</si>
  <si>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</si>
  <si>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</si>
  <si>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</si>
  <si>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</si>
  <si>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</si>
  <si>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</si>
  <si>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</si>
  <si>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</si>
  <si>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</si>
  <si>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</si>
  <si>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</si>
  <si>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</si>
  <si>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</si>
  <si>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</si>
  <si>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</si>
  <si>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</si>
  <si>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</si>
  <si>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</si>
  <si>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</si>
  <si>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</si>
  <si>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</si>
  <si>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</si>
  <si>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</si>
  <si>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</si>
  <si>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</si>
  <si>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</si>
  <si>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</si>
  <si>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</si>
  <si>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</si>
  <si>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</si>
  <si>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</si>
  <si>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</si>
  <si>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</si>
  <si>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</si>
  <si>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</si>
  <si>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</si>
  <si>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</si>
  <si>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</si>
  <si>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</si>
  <si>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</si>
  <si>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</si>
  <si>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</si>
  <si>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</si>
  <si>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</si>
  <si>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</si>
  <si>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</si>
  <si>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</si>
  <si>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</si>
  <si>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</si>
  <si>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</si>
  <si>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</si>
  <si>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</si>
  <si>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</si>
  <si>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</si>
  <si>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</si>
  <si>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</si>
  <si>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</si>
  <si>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</si>
  <si>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</si>
  <si>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</si>
  <si>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</si>
  <si>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</si>
  <si>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</si>
  <si>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</si>
  <si>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</si>
  <si>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</si>
  <si>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</si>
  <si>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</si>
  <si>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</si>
  <si>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</si>
  <si>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</si>
  <si>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</si>
  <si>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</si>
  <si>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</si>
  <si>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</si>
  <si>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</si>
  <si>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</si>
  <si>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</si>
  <si>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</si>
  <si>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</si>
  <si>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</si>
  <si>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</si>
  <si>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</si>
  <si>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</si>
  <si>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</si>
  <si>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</si>
  <si>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</si>
  <si>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</si>
  <si>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</si>
  <si>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</si>
  <si>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</si>
  <si>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</si>
  <si>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</si>
  <si>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</si>
  <si>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</si>
  <si>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</si>
  <si>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</si>
  <si>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</si>
  <si>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</si>
  <si>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</si>
  <si>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</si>
  <si>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</si>
  <si>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</si>
  <si>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</si>
  <si>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</si>
  <si>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</si>
  <si>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</si>
  <si>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</si>
  <si>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</si>
  <si>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</si>
  <si>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</si>
  <si>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</si>
  <si>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</si>
  <si>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</si>
  <si>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</si>
  <si>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</si>
  <si>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</si>
  <si>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</si>
  <si>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</si>
  <si>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</si>
  <si>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</si>
  <si>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</si>
  <si>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</si>
  <si>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</si>
  <si>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</si>
  <si>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</si>
  <si>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</si>
  <si>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</si>
  <si>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</si>
  <si>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</si>
  <si>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</si>
  <si>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</si>
  <si>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</si>
  <si>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</si>
  <si>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</si>
  <si>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</si>
  <si>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</si>
  <si>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</si>
  <si>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</si>
  <si>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</si>
  <si>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</si>
  <si>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</si>
  <si>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</si>
  <si>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</si>
  <si>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</si>
  <si>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</si>
  <si>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</si>
  <si>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</si>
  <si>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</si>
  <si>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</si>
  <si>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</si>
  <si>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</si>
  <si>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</si>
  <si>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</si>
  <si>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</si>
  <si>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</si>
  <si>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</si>
  <si>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</si>
  <si>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</si>
  <si>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</si>
  <si>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</si>
  <si>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</si>
  <si>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</si>
  <si>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</si>
  <si>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</si>
  <si>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</si>
  <si>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</si>
  <si>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</si>
  <si>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</si>
  <si>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</si>
  <si>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</si>
  <si>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</si>
  <si>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</si>
  <si>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</si>
  <si>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</si>
  <si>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</si>
  <si>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</si>
  <si>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</si>
  <si>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</si>
  <si>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</si>
  <si>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</si>
  <si>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</si>
  <si>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</si>
  <si>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</si>
  <si>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</si>
  <si>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</si>
  <si>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</si>
  <si>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</si>
  <si>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</si>
  <si>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</si>
  <si>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</si>
  <si>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</si>
  <si>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</si>
  <si>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</si>
  <si>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</si>
  <si>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</si>
  <si>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</si>
  <si>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</si>
  <si>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</si>
  <si>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</si>
  <si>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</si>
  <si>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</si>
  <si>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</si>
  <si>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</si>
  <si>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</si>
  <si>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</si>
  <si>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</si>
  <si>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</si>
  <si>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</si>
  <si>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</si>
  <si>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</si>
  <si>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</si>
  <si>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</si>
  <si>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</si>
  <si>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</si>
  <si>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</si>
  <si>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</si>
  <si>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</si>
  <si>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</si>
  <si>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</si>
  <si>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</si>
  <si>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</si>
  <si>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</si>
  <si>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</si>
  <si>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</si>
  <si>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</si>
  <si>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</si>
  <si>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</si>
  <si>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</si>
  <si>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</si>
  <si>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</si>
  <si>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</si>
  <si>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</si>
  <si>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</si>
  <si>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</si>
  <si>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</si>
  <si>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</si>
  <si>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</si>
  <si>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</si>
  <si>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</si>
  <si>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</si>
  <si>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</si>
  <si>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</si>
  <si>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</si>
  <si>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</si>
  <si>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</si>
  <si>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</si>
  <si>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</si>
  <si>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</si>
  <si>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</si>
  <si>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</si>
  <si>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</si>
  <si>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</si>
  <si>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</si>
  <si>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</si>
  <si>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</si>
  <si>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</si>
  <si>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</si>
  <si>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</si>
  <si>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</si>
  <si>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</si>
  <si>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</si>
  <si>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</si>
  <si>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</si>
  <si>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</si>
  <si>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</si>
  <si>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</si>
  <si>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</si>
  <si>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</si>
  <si>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</si>
  <si>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</si>
  <si>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</si>
  <si>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</si>
  <si>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</si>
  <si>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</si>
  <si>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</si>
  <si>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</si>
  <si>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</si>
  <si>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</si>
  <si>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</si>
  <si>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</si>
  <si>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</si>
  <si>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</si>
  <si>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</si>
  <si>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</si>
  <si>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</si>
  <si>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</si>
  <si>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</si>
  <si>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</si>
  <si>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</si>
  <si>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</si>
  <si>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</si>
  <si>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</si>
  <si>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</si>
  <si>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</si>
  <si>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</si>
  <si>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</si>
  <si>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</si>
  <si>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</si>
  <si>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</si>
  <si>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</si>
  <si>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</si>
  <si>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</si>
  <si>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</si>
  <si>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</si>
  <si>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</si>
  <si>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</si>
  <si>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</si>
  <si>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</si>
  <si>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</si>
  <si>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</si>
  <si>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</si>
  <si>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</si>
  <si>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</si>
  <si>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</si>
  <si>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</si>
  <si>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</si>
  <si>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</si>
  <si>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</si>
  <si>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</si>
  <si>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</si>
  <si>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</si>
  <si>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</si>
  <si>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</si>
  <si>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</si>
  <si>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</si>
  <si>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</si>
  <si>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</si>
  <si>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</si>
  <si>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</si>
  <si>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</si>
  <si>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</si>
  <si>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</si>
  <si>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</si>
  <si>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</si>
  <si>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</si>
  <si>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</si>
  <si>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</si>
  <si>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</si>
  <si>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</si>
  <si>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</si>
  <si>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</si>
  <si>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</si>
  <si>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</si>
  <si>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</si>
  <si>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</si>
  <si>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</si>
  <si>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</si>
  <si>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</si>
  <si>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</si>
  <si>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</si>
  <si>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</si>
  <si>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</si>
  <si>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</si>
  <si>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</si>
  <si>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</si>
  <si>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</si>
  <si>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</si>
  <si>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</si>
  <si>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</si>
  <si>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</si>
  <si>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</si>
  <si>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</si>
  <si>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</si>
  <si>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</si>
  <si>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</si>
  <si>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</si>
  <si>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</si>
  <si>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</si>
  <si>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</si>
  <si>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</si>
  <si>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</si>
  <si>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</si>
  <si>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</si>
  <si>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</si>
  <si>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</si>
  <si>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</si>
  <si>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</si>
  <si>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</si>
  <si>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</si>
  <si>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</si>
  <si>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</si>
  <si>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</si>
  <si>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</si>
  <si>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</si>
  <si>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</si>
  <si>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</si>
  <si>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</si>
  <si>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</si>
  <si>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</si>
  <si>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</si>
  <si>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</si>
  <si>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</si>
  <si>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</si>
  <si>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</si>
  <si>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</si>
  <si>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</si>
  <si>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</si>
  <si>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</si>
  <si>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</si>
  <si>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</si>
  <si>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</si>
  <si>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</si>
  <si>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</si>
  <si>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</si>
  <si>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</si>
  <si>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</si>
  <si>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</si>
  <si>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</si>
  <si>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</si>
  <si>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</si>
  <si>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</si>
  <si>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</si>
  <si>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</si>
  <si>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</si>
  <si>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</si>
  <si>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</si>
  <si>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</si>
  <si>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</si>
  <si>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</si>
  <si>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</si>
  <si>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</si>
  <si>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</si>
  <si>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</si>
  <si>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</si>
  <si>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</si>
  <si>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</si>
  <si>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</si>
  <si>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</si>
  <si>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</si>
  <si>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</si>
  <si>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</si>
  <si>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</si>
  <si>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</si>
  <si>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</si>
  <si>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</si>
  <si>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</si>
  <si>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</si>
  <si>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</si>
  <si>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</si>
  <si>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</si>
  <si>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</si>
  <si>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</si>
  <si>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</si>
  <si>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</si>
  <si>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</si>
  <si>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</si>
  <si>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</si>
  <si>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</si>
  <si>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</si>
  <si>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</si>
  <si>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</si>
  <si>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</si>
  <si>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</si>
  <si>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</si>
  <si>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</si>
  <si>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</si>
  <si>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</si>
  <si>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</si>
  <si>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</si>
  <si>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</si>
  <si>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</si>
  <si>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</si>
  <si>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</si>
  <si>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</si>
  <si>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</si>
  <si>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</si>
  <si>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</si>
  <si>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</si>
  <si>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</si>
  <si>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</si>
  <si>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</si>
  <si>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</si>
  <si>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</si>
  <si>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</si>
  <si>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</si>
  <si>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</si>
  <si>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</si>
  <si>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</si>
  <si>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</si>
  <si>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</si>
  <si>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</si>
  <si>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</si>
  <si>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</si>
  <si>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</si>
  <si>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</si>
  <si>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</si>
  <si>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</si>
  <si>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</si>
  <si>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</si>
  <si>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</si>
  <si>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</si>
  <si>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</si>
  <si>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</si>
  <si>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</si>
  <si>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</si>
  <si>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</si>
  <si>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</si>
  <si>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</si>
  <si>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</si>
  <si>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</si>
  <si>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</si>
  <si>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</si>
  <si>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</si>
  <si>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</si>
  <si>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</si>
  <si>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</si>
  <si>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</si>
  <si>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</si>
  <si>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</si>
  <si>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</si>
  <si>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</si>
  <si>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</si>
  <si>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</si>
  <si>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</si>
  <si>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</si>
  <si>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</si>
  <si>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</si>
  <si>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</si>
  <si>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</si>
  <si>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</si>
  <si>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</si>
  <si>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</si>
  <si>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</si>
  <si>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</si>
  <si>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</si>
  <si>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</si>
  <si>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</si>
  <si>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</si>
  <si>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</si>
  <si>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</si>
  <si>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</si>
  <si>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</si>
  <si>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</si>
  <si>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</si>
  <si>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</si>
  <si>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</si>
  <si>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</si>
  <si>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</si>
  <si>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</si>
  <si>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</si>
  <si>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</si>
  <si>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</si>
  <si>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</si>
  <si>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</si>
  <si>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</si>
  <si>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</si>
  <si>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</si>
  <si>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</si>
  <si>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</si>
  <si>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</si>
  <si>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</si>
  <si>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</si>
  <si>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</si>
  <si>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</si>
  <si>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</si>
  <si>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</si>
  <si>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</si>
  <si>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</si>
  <si>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</si>
  <si>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</si>
  <si>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</si>
  <si>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</si>
  <si>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</si>
  <si>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</si>
  <si>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</si>
  <si>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</si>
  <si>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</si>
  <si>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</si>
  <si>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</si>
  <si>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</si>
  <si>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</si>
  <si>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</si>
  <si>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</si>
  <si>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</si>
  <si>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</si>
  <si>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</si>
  <si>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</si>
  <si>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</si>
  <si>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</si>
  <si>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</si>
  <si>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</si>
  <si>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</si>
  <si>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</si>
  <si>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</si>
  <si>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</si>
  <si>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</si>
  <si>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</si>
  <si>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</si>
  <si>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</si>
  <si>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</si>
  <si>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</si>
  <si>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</si>
  <si>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</si>
  <si>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</si>
  <si>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</si>
  <si>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</si>
  <si>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</si>
  <si>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</si>
  <si>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</si>
  <si>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</si>
  <si>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</si>
  <si>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</si>
  <si>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</si>
  <si>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</si>
  <si>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</si>
  <si>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</si>
  <si>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</si>
  <si>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</si>
  <si>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</si>
  <si>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</si>
  <si>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</si>
  <si>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</si>
  <si>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</si>
  <si>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</si>
  <si>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</si>
  <si>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</si>
  <si>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</si>
  <si>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</si>
  <si>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</si>
  <si>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</si>
  <si>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</si>
  <si>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</si>
  <si>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</si>
  <si>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</si>
  <si>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</si>
  <si>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</si>
  <si>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</si>
  <si>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</si>
  <si>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</si>
  <si>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</si>
  <si>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</si>
  <si>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</si>
  <si>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</si>
  <si>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</si>
  <si>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</si>
  <si>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</si>
  <si>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</si>
  <si>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</si>
  <si>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</si>
  <si>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</si>
  <si>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</si>
  <si>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</si>
  <si>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</si>
  <si>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</si>
  <si>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</si>
  <si>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</si>
  <si>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</si>
  <si>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</si>
  <si>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</si>
  <si>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</si>
  <si>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</si>
  <si>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</si>
  <si>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</si>
  <si>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</si>
  <si>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</si>
  <si>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</si>
  <si>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</si>
  <si>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</si>
  <si>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</si>
  <si>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</si>
  <si>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</si>
  <si>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</si>
  <si>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</si>
  <si>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</si>
  <si>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</si>
  <si>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</si>
  <si>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</si>
  <si>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</si>
  <si>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</si>
  <si>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</si>
  <si>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</si>
  <si>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</si>
  <si>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</si>
  <si>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</si>
  <si>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</si>
  <si>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</si>
  <si>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</si>
  <si>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</si>
  <si>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</si>
  <si>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</si>
  <si>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</si>
  <si>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</si>
  <si>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</si>
  <si>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</si>
  <si>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</si>
  <si>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</si>
  <si>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</si>
  <si>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</si>
  <si>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</si>
  <si>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</si>
  <si>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</si>
  <si>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</si>
  <si>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</si>
  <si>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</si>
  <si>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</si>
  <si>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</si>
  <si>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</si>
  <si>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</si>
  <si>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</si>
  <si>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</si>
  <si>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</si>
  <si>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</si>
  <si>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</si>
  <si>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</si>
  <si>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</si>
  <si>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</si>
  <si>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</si>
  <si>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</si>
  <si>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</si>
  <si>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</si>
  <si>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</si>
  <si>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</si>
  <si>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</si>
  <si>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</si>
  <si>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</si>
  <si>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</si>
  <si>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</si>
  <si>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</si>
  <si>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</si>
  <si>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</si>
  <si>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</si>
  <si>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</si>
  <si>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</si>
  <si>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</si>
  <si>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</si>
  <si>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</si>
  <si>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</si>
  <si>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</si>
  <si>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</si>
  <si>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</si>
  <si>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</si>
  <si>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</si>
  <si>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</si>
  <si>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</si>
  <si>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</si>
  <si>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</si>
  <si>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</si>
  <si>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</si>
  <si>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</si>
  <si>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</si>
  <si>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</si>
  <si>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</si>
  <si>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</si>
  <si>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</si>
  <si>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</si>
  <si>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</si>
  <si>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</si>
  <si>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</si>
  <si>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</si>
  <si>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</si>
  <si>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</si>
  <si>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</si>
  <si>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</si>
  <si>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</si>
  <si>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</si>
  <si>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</si>
  <si>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</si>
  <si>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</si>
  <si>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</si>
  <si>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</si>
  <si>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</si>
  <si>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</si>
  <si>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</si>
  <si>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</si>
  <si>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</si>
  <si>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</si>
  <si>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</si>
  <si>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</si>
  <si>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</si>
  <si>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</si>
  <si>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</si>
  <si>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</si>
  <si>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</si>
  <si>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</si>
  <si>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</si>
  <si>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</si>
  <si>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</si>
  <si>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</si>
  <si>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</si>
  <si>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</si>
  <si>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</si>
  <si>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</si>
  <si>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</si>
  <si>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</si>
  <si>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</si>
  <si>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</si>
  <si>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</si>
  <si>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</si>
  <si>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</si>
  <si>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</si>
  <si>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</si>
  <si>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</si>
  <si>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</si>
  <si>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</si>
  <si>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</si>
  <si>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</si>
  <si>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</si>
  <si>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</si>
  <si>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</si>
  <si>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</si>
  <si>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</si>
  <si>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</si>
  <si>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</si>
  <si>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</si>
  <si>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</si>
  <si>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</si>
  <si>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</si>
  <si>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</si>
  <si>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</si>
  <si>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</si>
  <si>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</si>
  <si>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</si>
  <si>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</si>
  <si>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</si>
  <si>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</si>
  <si>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</si>
  <si>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</si>
  <si>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</si>
  <si>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</si>
  <si>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</si>
  <si>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</si>
  <si>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</si>
  <si>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</si>
  <si>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</si>
  <si>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</si>
  <si>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</si>
  <si>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</si>
  <si>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</si>
  <si>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</si>
  <si>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</si>
  <si>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</si>
  <si>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</si>
  <si>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</si>
  <si>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</si>
  <si>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</si>
  <si>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</si>
  <si>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</si>
  <si>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</si>
  <si>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</si>
  <si>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</si>
  <si>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</si>
  <si>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</si>
  <si>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</si>
  <si>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</si>
  <si>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</si>
  <si>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</si>
  <si>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</si>
  <si>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</si>
  <si>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</si>
  <si>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</si>
  <si>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</si>
  <si>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</si>
  <si>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</si>
  <si>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</si>
  <si>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</si>
  <si>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</si>
  <si>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</si>
  <si>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</si>
  <si>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</si>
  <si>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</si>
  <si>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</si>
  <si>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</si>
  <si>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</si>
  <si>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</si>
  <si>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</si>
  <si>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</si>
  <si>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</si>
  <si>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</si>
  <si>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</si>
  <si>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</si>
  <si>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</si>
  <si>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</si>
  <si>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</si>
  <si>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</si>
  <si>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</si>
  <si>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</si>
  <si>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</si>
  <si>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</si>
  <si>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</si>
  <si>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</si>
  <si>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</si>
  <si>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</si>
  <si>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</si>
  <si>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</si>
  <si>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</si>
  <si>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</si>
  <si>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</si>
  <si>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</si>
  <si>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</si>
  <si>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</si>
  <si>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</si>
  <si>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</si>
  <si>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</si>
  <si>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</si>
  <si>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</si>
  <si>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</si>
  <si>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</si>
  <si>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</si>
  <si>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</si>
  <si>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</si>
  <si>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</si>
  <si>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</si>
  <si>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</si>
  <si>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</si>
  <si>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</si>
  <si>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</si>
  <si>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</si>
  <si>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</si>
  <si>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</si>
  <si>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</si>
  <si>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</si>
  <si>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</si>
  <si>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</si>
  <si>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</si>
  <si>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</si>
  <si>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</si>
  <si>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</si>
  <si>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</si>
  <si>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</si>
  <si>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</si>
  <si>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</si>
  <si>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</si>
  <si>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</si>
  <si>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</si>
  <si>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</si>
  <si>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</si>
  <si>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</si>
  <si>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</si>
  <si>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</si>
  <si>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</si>
  <si>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</si>
  <si>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</si>
  <si>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</si>
  <si>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</si>
  <si>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</si>
  <si>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</si>
  <si>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</si>
  <si>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</si>
  <si>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</si>
  <si>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</si>
  <si>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</si>
  <si>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</si>
  <si>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</si>
  <si>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</si>
  <si>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</si>
  <si>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</si>
  <si>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</si>
  <si>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</si>
  <si>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</si>
  <si>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</si>
  <si>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</si>
  <si>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</si>
  <si>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</si>
  <si>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</si>
  <si>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</si>
  <si>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</si>
  <si>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</si>
  <si>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</si>
  <si>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</si>
  <si>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</si>
  <si>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</si>
  <si>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</si>
  <si>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</si>
  <si>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</si>
  <si>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</si>
  <si>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</si>
  <si>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</si>
  <si>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</si>
  <si>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</si>
  <si>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</si>
  <si>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</si>
  <si>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</si>
  <si>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</si>
  <si>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</si>
  <si>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</si>
  <si>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</si>
  <si>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</si>
  <si>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</si>
  <si>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</si>
  <si>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</si>
  <si>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</si>
  <si>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</si>
  <si>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</si>
  <si>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</si>
  <si>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</si>
  <si>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</si>
  <si>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</si>
  <si>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</si>
  <si>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</si>
  <si>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</si>
  <si>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</si>
  <si>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</si>
  <si>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</si>
  <si>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</si>
  <si>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</si>
  <si>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</si>
  <si>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</si>
  <si>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</si>
  <si>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</si>
  <si>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</si>
  <si>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</si>
  <si>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</si>
  <si>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</si>
  <si>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</si>
  <si>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</si>
  <si>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</si>
  <si>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</si>
  <si>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</si>
  <si>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</si>
  <si>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</si>
  <si>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</si>
  <si>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</si>
  <si>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</si>
  <si>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</si>
  <si>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</si>
  <si>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</si>
  <si>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</si>
  <si>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</si>
  <si>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</si>
  <si>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</si>
  <si>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</si>
  <si>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</si>
  <si>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</si>
  <si>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</si>
  <si>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</si>
  <si>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</si>
  <si>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</si>
  <si>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</si>
  <si>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</si>
  <si>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</si>
  <si>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</si>
  <si>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</si>
  <si>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</si>
  <si>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</si>
  <si>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</si>
  <si>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</si>
  <si>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</si>
  <si>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</si>
  <si>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</si>
  <si>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</si>
  <si>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</si>
  <si>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</si>
  <si>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</si>
  <si>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</si>
  <si>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</si>
  <si>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</si>
  <si>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</si>
  <si>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</si>
  <si>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</si>
  <si>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</si>
  <si>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</si>
  <si>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</si>
  <si>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</si>
  <si>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</si>
  <si>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</si>
  <si>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</si>
  <si>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</si>
  <si>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</si>
  <si>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</si>
  <si>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</si>
  <si>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</si>
  <si>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</si>
  <si>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</si>
  <si>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</si>
  <si>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</si>
  <si>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</si>
  <si>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</si>
  <si>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</si>
  <si>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</si>
  <si>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</si>
  <si>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</si>
  <si>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</si>
  <si>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</si>
  <si>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</si>
  <si>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</si>
  <si>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</si>
  <si>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</si>
  <si>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</si>
  <si>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</si>
  <si>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</si>
  <si>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</si>
  <si>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</si>
  <si>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</si>
  <si>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</si>
  <si>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</si>
  <si>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</si>
  <si>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</si>
  <si>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</si>
  <si>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</si>
  <si>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</si>
  <si>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</si>
  <si>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</si>
  <si>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</si>
  <si>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</si>
  <si>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</si>
  <si>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</si>
  <si>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</si>
  <si>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</si>
  <si>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</si>
  <si>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</si>
  <si>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</si>
  <si>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</si>
  <si>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</si>
  <si>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</si>
  <si>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</si>
  <si>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</si>
  <si>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</si>
  <si>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</si>
  <si>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</si>
  <si>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</si>
  <si>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</si>
  <si>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</si>
  <si>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</si>
  <si>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</si>
  <si>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</si>
  <si>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</si>
  <si>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</si>
  <si>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</si>
  <si>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</si>
  <si>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</si>
  <si>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</si>
  <si>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</si>
  <si>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</si>
  <si>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</si>
  <si>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</si>
  <si>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</si>
  <si>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</si>
  <si>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</si>
  <si>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</si>
  <si>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</si>
  <si>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</si>
  <si>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</si>
  <si>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</si>
  <si>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</si>
  <si>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</si>
  <si>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</si>
  <si>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</si>
  <si>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</si>
  <si>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</si>
  <si>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</si>
  <si>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</si>
  <si>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</si>
  <si>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</si>
  <si>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</si>
  <si>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</si>
  <si>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</si>
  <si>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</si>
  <si>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</si>
  <si>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</si>
  <si>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</si>
  <si>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</si>
  <si>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</si>
  <si>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</si>
  <si>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</si>
  <si>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</si>
  <si>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</si>
  <si>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</si>
  <si>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</si>
  <si>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</si>
  <si>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</si>
  <si>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</si>
  <si>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</si>
  <si>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</si>
  <si>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</si>
  <si>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</si>
  <si>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</si>
  <si>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</si>
  <si>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</si>
  <si>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</si>
  <si>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</si>
  <si>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</si>
  <si>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</si>
  <si>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</si>
  <si>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</si>
  <si>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</si>
  <si>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</si>
  <si>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</si>
  <si>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</si>
  <si>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</si>
  <si>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</si>
  <si>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</si>
  <si>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</si>
  <si>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</si>
  <si>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</si>
  <si>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</si>
  <si>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</si>
  <si>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</si>
  <si>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</si>
  <si>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</si>
  <si>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</si>
  <si>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</si>
  <si>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</si>
  <si>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</si>
  <si>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</si>
  <si>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</si>
  <si>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</si>
  <si>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</si>
  <si>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</si>
  <si>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</si>
  <si>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</si>
  <si>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</si>
  <si>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</si>
  <si>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</si>
  <si>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</si>
  <si>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</si>
  <si>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</si>
  <si>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</si>
  <si>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</si>
  <si>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</si>
  <si>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</si>
  <si>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</si>
  <si>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</si>
  <si>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</si>
  <si>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</si>
  <si>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</si>
  <si>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</si>
  <si>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</si>
  <si>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</si>
  <si>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</si>
  <si>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</si>
  <si>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</si>
  <si>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</si>
  <si>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</si>
  <si>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</si>
  <si>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</si>
  <si>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</si>
  <si>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</si>
  <si>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</si>
  <si>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</si>
  <si>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</si>
  <si>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</si>
  <si>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</si>
  <si>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</si>
  <si>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</si>
  <si>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</si>
  <si>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</si>
  <si>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</si>
  <si>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</si>
  <si>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</si>
  <si>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</si>
  <si>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</si>
  <si>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</si>
  <si>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</si>
  <si>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</si>
  <si>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</si>
  <si>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</si>
  <si>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</si>
  <si>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</si>
  <si>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</si>
  <si>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</si>
  <si>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</si>
  <si>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</si>
  <si>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</si>
  <si>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</si>
  <si>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</si>
  <si>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</si>
  <si>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</si>
  <si>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</si>
  <si>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</si>
  <si>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</si>
  <si>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</si>
  <si>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</si>
  <si>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</si>
  <si>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</si>
  <si>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</si>
  <si>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</si>
  <si>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</si>
  <si>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</si>
  <si>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</si>
  <si>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</si>
  <si>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</si>
  <si>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</si>
  <si>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</si>
  <si>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</si>
  <si>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</si>
  <si>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</si>
  <si>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</si>
  <si>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</si>
  <si>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</si>
  <si>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</si>
  <si>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</si>
  <si>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</si>
  <si>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</si>
  <si>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</si>
  <si>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</si>
  <si>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</si>
  <si>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</si>
  <si>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</si>
  <si>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</si>
  <si>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</si>
  <si>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</si>
  <si>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</si>
  <si>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</si>
  <si>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</si>
  <si>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</si>
  <si>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</si>
  <si>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</si>
  <si>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</si>
  <si>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</si>
  <si>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</si>
  <si>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</si>
  <si>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</si>
  <si>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</si>
  <si>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</si>
  <si>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</si>
  <si>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</si>
  <si>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</si>
  <si>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</si>
  <si>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</si>
  <si>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</si>
  <si>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</si>
  <si>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</si>
  <si>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</si>
  <si>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</si>
  <si>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</si>
  <si>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</si>
  <si>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</si>
  <si>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</si>
  <si>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</si>
  <si>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</si>
  <si>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</si>
  <si>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</si>
  <si>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</si>
  <si>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</si>
  <si>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</si>
  <si>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</si>
  <si>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</si>
  <si>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</si>
  <si>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</si>
  <si>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</si>
  <si>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</si>
  <si>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</si>
  <si>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</si>
  <si>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</si>
  <si>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</si>
  <si>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</si>
  <si>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</si>
  <si>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</si>
  <si>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</si>
  <si>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</si>
  <si>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</si>
  <si>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</si>
  <si>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</si>
  <si>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</si>
  <si>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</si>
  <si>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</si>
  <si>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</si>
  <si>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</si>
  <si>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</si>
  <si>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</si>
  <si>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</si>
  <si>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</si>
  <si>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</si>
  <si>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</si>
  <si>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</si>
  <si>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</si>
  <si>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</si>
  <si>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</si>
  <si>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</si>
  <si>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</si>
  <si>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</si>
  <si>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</si>
  <si>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</si>
  <si>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</si>
  <si>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</si>
  <si>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</si>
  <si>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</si>
  <si>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</si>
  <si>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</si>
  <si>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</si>
  <si>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</si>
  <si>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</si>
  <si>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</si>
  <si>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</si>
  <si>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</si>
  <si>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</si>
  <si>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</si>
  <si>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</si>
  <si>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</si>
  <si>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</si>
  <si>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</si>
  <si>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</si>
  <si>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</si>
  <si>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</si>
  <si>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</si>
  <si>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</si>
  <si>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</si>
  <si>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</si>
  <si>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</si>
  <si>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</si>
  <si>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</si>
  <si>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</si>
  <si>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</si>
  <si>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</si>
  <si>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</si>
  <si>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</si>
  <si>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</si>
  <si>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</si>
  <si>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</si>
  <si>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</si>
  <si>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</si>
  <si>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</si>
  <si>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</si>
  <si>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</si>
  <si>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</si>
  <si>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</si>
  <si>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</si>
  <si>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</si>
  <si>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</si>
  <si>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</si>
  <si>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</si>
  <si>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</si>
  <si>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</si>
  <si>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</si>
  <si>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</si>
  <si>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</si>
  <si>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</si>
  <si>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</si>
  <si>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</si>
  <si>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</si>
  <si>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</si>
  <si>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</si>
  <si>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</si>
  <si>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</si>
  <si>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</si>
  <si>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</si>
  <si>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</si>
  <si>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</si>
  <si>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</si>
  <si>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</si>
  <si>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</si>
  <si>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</si>
  <si>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</si>
  <si>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</si>
  <si>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</si>
  <si>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</si>
  <si>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</si>
  <si>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</si>
  <si>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</si>
  <si>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</si>
  <si>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</si>
  <si>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</si>
  <si>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</si>
  <si>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</si>
  <si>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</si>
  <si>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</si>
  <si>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</si>
  <si>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</si>
  <si>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</si>
  <si>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</si>
  <si>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</si>
  <si>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</si>
  <si>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</si>
  <si>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</si>
  <si>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</si>
  <si>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</si>
  <si>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</si>
  <si>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</si>
  <si>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</si>
  <si>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</si>
  <si>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</si>
  <si>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</si>
  <si>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</si>
  <si>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</si>
  <si>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</si>
  <si>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</si>
  <si>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</si>
  <si>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</si>
  <si>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</si>
  <si>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</si>
  <si>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</si>
  <si>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</si>
  <si>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</si>
  <si>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</si>
  <si>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</si>
  <si>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</si>
  <si>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</si>
  <si>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</si>
  <si>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</si>
  <si>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</si>
  <si>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</si>
  <si>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</si>
  <si>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</si>
  <si>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</si>
  <si>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</si>
  <si>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</si>
  <si>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</si>
  <si>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</si>
  <si>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</si>
  <si>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</si>
  <si>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</si>
  <si>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</si>
  <si>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</si>
  <si>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</si>
  <si>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</si>
  <si>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</si>
  <si>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</si>
  <si>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</si>
  <si>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</si>
  <si>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</si>
  <si>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</si>
  <si>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</si>
  <si>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</si>
  <si>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</si>
  <si>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</si>
  <si>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</si>
  <si>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</si>
  <si>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</si>
  <si>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</si>
  <si>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</si>
  <si>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</si>
  <si>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</si>
  <si>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</si>
  <si>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</si>
  <si>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</si>
  <si>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</si>
  <si>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</si>
  <si>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</si>
  <si>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</si>
  <si>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</si>
  <si>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</si>
  <si>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</si>
  <si>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</si>
  <si>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</si>
  <si>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</si>
  <si>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</si>
  <si>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</si>
  <si>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</si>
  <si>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</si>
  <si>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</si>
  <si>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</si>
  <si>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</si>
  <si>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</si>
  <si>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</si>
  <si>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</si>
  <si>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</si>
  <si>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</si>
  <si>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</si>
  <si>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</si>
  <si>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</si>
  <si>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</si>
  <si>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</si>
  <si>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</si>
  <si>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</si>
  <si>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</si>
  <si>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</si>
  <si>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</si>
  <si>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</si>
  <si>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</si>
  <si>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</si>
  <si>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</si>
  <si>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</si>
  <si>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</si>
  <si>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</si>
  <si>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</si>
  <si>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</si>
  <si>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</si>
  <si>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</si>
  <si>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</si>
  <si>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</si>
  <si>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</si>
  <si>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</si>
  <si>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</si>
  <si>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</si>
  <si>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</si>
  <si>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</si>
  <si>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</si>
  <si>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</si>
  <si>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</si>
  <si>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</si>
  <si>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</si>
  <si>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</si>
  <si>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</si>
  <si>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</si>
  <si>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</si>
  <si>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</si>
  <si>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</si>
  <si>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</si>
  <si>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</si>
  <si>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</si>
  <si>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</si>
  <si>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</si>
  <si>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</si>
  <si>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</si>
  <si>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</si>
  <si>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</si>
  <si>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</si>
  <si>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</si>
  <si>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</si>
  <si>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</si>
  <si>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</si>
  <si>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</si>
  <si>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</si>
  <si>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</si>
  <si>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</si>
  <si>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</si>
  <si>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</si>
  <si>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</si>
  <si>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</si>
  <si>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</si>
  <si>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</si>
  <si>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</si>
  <si>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</si>
  <si>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</si>
  <si>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</si>
  <si>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</si>
  <si>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</si>
  <si>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</si>
  <si>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</si>
  <si>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</si>
  <si>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</si>
  <si>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</si>
  <si>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</si>
  <si>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</si>
  <si>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</si>
  <si>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</si>
  <si>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</si>
  <si>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</si>
  <si>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</si>
  <si>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</si>
  <si>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</si>
  <si>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</si>
  <si>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</si>
  <si>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</si>
  <si>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</si>
  <si>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</si>
  <si>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</si>
  <si>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</si>
  <si>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</si>
  <si>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</si>
  <si>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</si>
  <si>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</si>
  <si>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</si>
  <si>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</si>
  <si>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</si>
  <si>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</si>
  <si>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</si>
  <si>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</si>
  <si>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</si>
  <si>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</si>
  <si>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</si>
  <si>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</si>
  <si>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</si>
  <si>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</si>
  <si>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</si>
  <si>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</si>
  <si>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</si>
  <si>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</si>
  <si>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</si>
  <si>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</si>
  <si>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</si>
  <si>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</si>
  <si>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</si>
  <si>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</si>
  <si>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</si>
  <si>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</si>
  <si>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</si>
  <si>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</si>
  <si>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</si>
  <si>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</si>
  <si>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</si>
  <si>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</si>
  <si>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</si>
  <si>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</si>
  <si>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</si>
  <si>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</si>
  <si>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</si>
  <si>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</si>
  <si>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</si>
  <si>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</si>
  <si>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</si>
  <si>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</si>
  <si>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</si>
  <si>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</si>
  <si>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</si>
  <si>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</si>
  <si>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</si>
  <si>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</si>
  <si>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</si>
  <si>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</si>
  <si>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</si>
  <si>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</si>
  <si>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</si>
  <si>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</si>
  <si>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</si>
  <si>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</si>
  <si>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</si>
  <si>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</si>
  <si>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</si>
  <si>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</si>
  <si>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</si>
  <si>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</si>
  <si>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</si>
  <si>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</si>
  <si>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</si>
  <si>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</si>
  <si>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</si>
  <si>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</si>
  <si>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</si>
  <si>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</si>
  <si>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</si>
  <si>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</si>
  <si>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</si>
  <si>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</si>
  <si>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</si>
  <si>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</si>
  <si>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</si>
  <si>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</si>
  <si>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</si>
  <si>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</si>
  <si>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</si>
  <si>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</si>
  <si>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</si>
  <si>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</si>
  <si>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</si>
  <si>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</si>
  <si>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</si>
  <si>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</si>
  <si>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</si>
  <si>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</si>
  <si>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</si>
  <si>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</si>
  <si>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</si>
  <si>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</si>
  <si>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</si>
  <si>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</si>
  <si>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</si>
  <si>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</si>
  <si>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</si>
  <si>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</si>
  <si>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</si>
  <si>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</si>
  <si>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</si>
  <si>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</si>
  <si>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</si>
  <si>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</si>
  <si>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</si>
  <si>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</si>
  <si>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</si>
  <si>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</si>
  <si>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</si>
  <si>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</si>
  <si>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</si>
  <si>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</si>
  <si>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</si>
  <si>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</si>
  <si>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</si>
  <si>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</si>
  <si>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</si>
  <si>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</si>
  <si>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</si>
  <si>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</si>
  <si>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</si>
  <si>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</si>
  <si>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</si>
  <si>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</si>
  <si>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</si>
  <si>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</si>
  <si>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</si>
  <si>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</si>
  <si>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</si>
  <si>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</si>
  <si>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</si>
  <si>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</si>
  <si>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</si>
  <si>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</si>
  <si>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</si>
  <si>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</si>
  <si>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</si>
  <si>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</si>
  <si>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</si>
  <si>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</si>
  <si>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</si>
  <si>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</si>
  <si>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</si>
  <si>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</si>
  <si>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</si>
  <si>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</si>
  <si>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</si>
  <si>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</si>
  <si>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</si>
  <si>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</si>
  <si>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</si>
  <si>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</si>
  <si>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</si>
  <si>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</si>
  <si>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</si>
  <si>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</si>
  <si>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</si>
  <si>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</si>
  <si>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</si>
  <si>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</si>
  <si>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</si>
  <si>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</si>
  <si>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</si>
  <si>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</si>
  <si>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</si>
  <si>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</si>
  <si>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</si>
  <si>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</si>
  <si>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</si>
  <si>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</si>
  <si>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</si>
  <si>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</si>
  <si>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</si>
  <si>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</si>
  <si>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</si>
  <si>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</si>
  <si>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</si>
  <si>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</si>
  <si>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</si>
  <si>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</si>
  <si>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</si>
  <si>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</si>
  <si>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</si>
  <si>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</si>
  <si>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</si>
  <si>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</si>
  <si>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</si>
  <si>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</si>
  <si>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</si>
  <si>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</si>
  <si>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</si>
  <si>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</si>
  <si>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</si>
  <si>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</si>
  <si>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</si>
  <si>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</si>
  <si>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</si>
  <si>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</si>
  <si>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</si>
  <si>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</si>
  <si>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</si>
  <si>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</si>
  <si>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</si>
  <si>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</si>
  <si>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</si>
  <si>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</si>
  <si>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</si>
  <si>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</si>
  <si>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</si>
  <si>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</si>
  <si>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</si>
  <si>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</si>
  <si>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</si>
  <si>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</si>
  <si>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</si>
  <si>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</si>
  <si>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</si>
  <si>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</si>
  <si>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</si>
  <si>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</si>
  <si>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</si>
  <si>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</si>
  <si>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</si>
  <si>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</si>
  <si>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</si>
  <si>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</si>
  <si>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</si>
  <si>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</si>
  <si>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</si>
  <si>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</si>
  <si>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</si>
  <si>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</si>
  <si>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</si>
  <si>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</si>
  <si>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</si>
  <si>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</si>
  <si>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</si>
  <si>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</si>
  <si>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</si>
  <si>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</si>
  <si>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</si>
  <si>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</si>
  <si>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</si>
  <si>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</si>
  <si>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</si>
  <si>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</si>
  <si>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</si>
  <si>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</si>
  <si>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</si>
  <si>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</si>
  <si>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</si>
  <si>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</si>
  <si>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</si>
  <si>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</si>
  <si>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</si>
  <si>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</si>
  <si>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</si>
  <si>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</si>
  <si>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</si>
  <si>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</si>
  <si>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</si>
  <si>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</si>
  <si>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</si>
  <si>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</si>
  <si>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</si>
  <si>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</si>
  <si>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</si>
  <si>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</si>
  <si>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</si>
  <si>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</si>
  <si>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</si>
  <si>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</si>
  <si>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</si>
  <si>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</si>
  <si>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</si>
  <si>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</si>
  <si>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</si>
  <si>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</si>
  <si>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</si>
  <si>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</si>
  <si>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</si>
  <si>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</si>
  <si>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</si>
  <si>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</si>
  <si>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</si>
  <si>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</si>
  <si>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</si>
  <si>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</si>
  <si>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</si>
  <si>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</si>
  <si>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</si>
  <si>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</si>
  <si>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</si>
  <si>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</si>
  <si>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</si>
  <si>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</si>
  <si>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</si>
  <si>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</si>
  <si>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</si>
  <si>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</si>
  <si>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</si>
  <si>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</si>
  <si>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</si>
  <si>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</si>
  <si>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</si>
  <si>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</si>
  <si>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</si>
  <si>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</si>
  <si>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</si>
  <si>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</si>
  <si>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</si>
  <si>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</si>
  <si>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</si>
  <si>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</si>
  <si>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</si>
  <si>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</si>
  <si>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</si>
  <si>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</si>
  <si>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</si>
  <si>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</si>
  <si>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</si>
  <si>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</si>
  <si>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</si>
  <si>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</si>
  <si>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</si>
  <si>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</si>
  <si>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</si>
  <si>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</si>
  <si>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</si>
  <si>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</si>
  <si>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</si>
  <si>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</si>
  <si>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</si>
  <si>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</si>
  <si>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</si>
  <si>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</si>
  <si>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</si>
  <si>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</si>
  <si>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</si>
  <si>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</si>
  <si>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</si>
  <si>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</si>
  <si>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</si>
  <si>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</si>
  <si>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</si>
  <si>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</si>
  <si>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</si>
  <si>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</si>
  <si>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</si>
  <si>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</si>
  <si>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</si>
  <si>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</si>
  <si>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</si>
  <si>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</si>
  <si>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</si>
  <si>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</si>
  <si>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</si>
  <si>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</si>
  <si>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</si>
  <si>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</si>
  <si>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</si>
  <si>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</si>
  <si>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</si>
  <si>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</si>
  <si>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</si>
  <si>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</si>
  <si>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</si>
  <si>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</si>
  <si>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</si>
  <si>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</si>
  <si>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</si>
  <si>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</si>
  <si>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</si>
  <si>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</si>
  <si>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</si>
  <si>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</si>
  <si>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</si>
  <si>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</si>
  <si>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</si>
  <si>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</si>
  <si>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</si>
  <si>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</si>
  <si>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</si>
  <si>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</si>
  <si>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</si>
  <si>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</si>
  <si>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</si>
  <si>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</si>
  <si>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</si>
  <si>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</si>
  <si>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</si>
  <si>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</si>
  <si>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</si>
  <si>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</si>
  <si>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</si>
  <si>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</si>
  <si>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</si>
  <si>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</si>
  <si>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</si>
  <si>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</si>
  <si>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</si>
  <si>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</si>
  <si>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</si>
  <si>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</si>
  <si>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</si>
  <si>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</si>
  <si>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</si>
  <si>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</si>
  <si>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</si>
  <si>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</si>
  <si>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</si>
  <si>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</si>
  <si>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</si>
  <si>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</si>
  <si>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</si>
  <si>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</si>
  <si>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</si>
  <si>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</si>
  <si>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</si>
  <si>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</si>
  <si>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</si>
  <si>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</si>
  <si>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</si>
  <si>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</si>
  <si>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</si>
  <si>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</si>
  <si>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</si>
  <si>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</si>
  <si>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</si>
  <si>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</si>
  <si>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</si>
  <si>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</si>
  <si>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</si>
  <si>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</si>
  <si>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</si>
  <si>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</si>
  <si>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</si>
  <si>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</si>
  <si>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</si>
  <si>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</si>
  <si>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</si>
  <si>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</si>
  <si>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</si>
  <si>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</si>
  <si>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</si>
  <si>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</si>
  <si>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</si>
  <si>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</si>
  <si>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</si>
  <si>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</si>
  <si>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</si>
  <si>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</si>
  <si>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</si>
  <si>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</si>
  <si>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</si>
  <si>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</si>
  <si>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</si>
  <si>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</si>
  <si>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</si>
  <si>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</si>
  <si>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</si>
  <si>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</si>
  <si>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</si>
  <si>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</si>
  <si>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</si>
  <si>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</si>
  <si>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</si>
  <si>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</si>
  <si>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</si>
  <si>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</si>
  <si>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</si>
  <si>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</si>
  <si>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</si>
  <si>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</si>
  <si>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</si>
  <si>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</si>
  <si>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</si>
  <si>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</si>
  <si>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</si>
  <si>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</si>
  <si>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</si>
  <si>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</si>
  <si>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</si>
  <si>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</si>
  <si>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</si>
  <si>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</si>
  <si>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</si>
  <si>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</si>
  <si>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</si>
  <si>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</si>
  <si>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</si>
  <si>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</si>
  <si>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</si>
  <si>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</si>
  <si>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</si>
  <si>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</si>
  <si>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</si>
  <si>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</si>
  <si>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</si>
  <si>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</si>
  <si>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</si>
  <si>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</si>
  <si>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</si>
  <si>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</si>
  <si>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</si>
  <si>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</si>
  <si>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</si>
  <si>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</si>
  <si>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</si>
  <si>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</si>
  <si>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</si>
  <si>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</si>
  <si>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</si>
  <si>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</si>
  <si>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</si>
  <si>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</si>
  <si>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</si>
  <si>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</si>
  <si>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</si>
  <si>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</si>
  <si>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</si>
  <si>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</si>
  <si>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</si>
  <si>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</si>
  <si>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</si>
  <si>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</si>
  <si>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</si>
  <si>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</si>
  <si>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</si>
  <si>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</si>
  <si>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</si>
  <si>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</si>
  <si>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</si>
  <si>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</si>
  <si>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</si>
  <si>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</si>
  <si>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</si>
  <si>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</si>
  <si>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</si>
  <si>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</si>
  <si>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</si>
  <si>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</si>
  <si>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</si>
  <si>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</si>
  <si>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</si>
  <si>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</si>
  <si>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</si>
  <si>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</si>
  <si>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</si>
  <si>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</si>
  <si>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</si>
  <si>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</si>
  <si>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</si>
  <si>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</si>
  <si>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</si>
  <si>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</si>
  <si>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</si>
  <si>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</si>
  <si>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</si>
  <si>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</si>
  <si>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</si>
  <si>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</si>
  <si>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</si>
  <si>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</si>
  <si>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</si>
  <si>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</si>
  <si>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</si>
  <si>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</si>
  <si>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</si>
  <si>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</si>
  <si>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</si>
  <si>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</si>
  <si>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</si>
  <si>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</si>
  <si>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</si>
  <si>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</si>
  <si>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</si>
  <si>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</si>
  <si>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</si>
  <si>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</si>
  <si>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</si>
  <si>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</si>
  <si>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</si>
  <si>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</si>
  <si>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</si>
  <si>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</si>
  <si>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</si>
  <si>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</si>
  <si>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</si>
  <si>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</si>
  <si>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</si>
  <si>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</si>
  <si>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</si>
  <si>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</si>
  <si>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</si>
  <si>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</si>
  <si>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</si>
  <si>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</si>
  <si>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</si>
  <si>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</si>
  <si>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</si>
  <si>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</si>
  <si>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</si>
  <si>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</si>
  <si>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</si>
  <si>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</si>
  <si>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</si>
  <si>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</si>
  <si>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</si>
  <si>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</si>
  <si>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</si>
  <si>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</si>
  <si>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</si>
  <si>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</si>
  <si>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</si>
  <si>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</si>
  <si>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</si>
  <si>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</si>
  <si>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</si>
  <si>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</si>
  <si>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</si>
  <si>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</si>
  <si>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</si>
  <si>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</si>
  <si>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</si>
  <si>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</si>
  <si>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</si>
  <si>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</si>
  <si>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</si>
  <si>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</si>
  <si>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</si>
  <si>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</si>
  <si>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</si>
  <si>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</si>
  <si>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</si>
  <si>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</si>
  <si>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</si>
  <si>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</si>
  <si>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</si>
  <si>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</si>
  <si>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</si>
  <si>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</si>
  <si>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</si>
  <si>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</si>
  <si>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</si>
  <si>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</si>
  <si>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</si>
  <si>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</si>
  <si>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</si>
  <si>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</si>
  <si>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</si>
  <si>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</si>
  <si>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</si>
  <si>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</si>
  <si>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</si>
  <si>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</si>
  <si>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</si>
  <si>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</si>
  <si>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</si>
  <si>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</si>
  <si>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</si>
  <si>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</si>
  <si>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</si>
  <si>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</si>
  <si>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</si>
  <si>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</si>
  <si>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</si>
  <si>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</si>
  <si>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</si>
  <si>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</si>
  <si>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</si>
  <si>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</si>
  <si>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</si>
  <si>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</si>
  <si>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</si>
  <si>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</si>
  <si>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</si>
  <si>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</si>
  <si>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</si>
  <si>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</si>
  <si>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</si>
  <si>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</si>
  <si>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</si>
  <si>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</si>
  <si>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</si>
  <si>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</si>
  <si>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</si>
  <si>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</si>
  <si>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</si>
  <si>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</si>
  <si>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</si>
  <si>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</si>
  <si>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</si>
  <si>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</si>
  <si>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</si>
  <si>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</si>
  <si>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</si>
  <si>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</si>
  <si>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</si>
  <si>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</si>
  <si>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</si>
  <si>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</si>
  <si>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</si>
  <si>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</si>
  <si>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</si>
  <si>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</si>
  <si>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</si>
  <si>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</si>
  <si>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</si>
  <si>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</si>
  <si>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</si>
  <si>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</si>
  <si>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</si>
  <si>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</si>
  <si>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</si>
  <si>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</si>
  <si>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</si>
  <si>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</si>
  <si>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</si>
  <si>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</si>
  <si>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</si>
  <si>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</si>
  <si>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</si>
  <si>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</si>
  <si>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</si>
  <si>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</si>
  <si>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</si>
  <si>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</si>
  <si>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</si>
  <si>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</si>
  <si>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</si>
  <si>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</si>
  <si>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</si>
  <si>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</si>
  <si>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</si>
  <si>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</si>
  <si>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</si>
  <si>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</si>
  <si>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</si>
  <si>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</si>
  <si>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</si>
  <si>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</si>
  <si>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</si>
  <si>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</si>
  <si>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</si>
  <si>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</si>
  <si>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</si>
  <si>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</si>
  <si>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</si>
  <si>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</si>
  <si>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</si>
  <si>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</si>
  <si>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</si>
  <si>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</si>
  <si>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</si>
  <si>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</si>
  <si>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</si>
  <si>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</si>
  <si>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</si>
  <si>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</si>
  <si>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</si>
  <si>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</si>
  <si>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</si>
  <si>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</si>
  <si>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</si>
  <si>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</si>
  <si>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</si>
  <si>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</si>
  <si>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</si>
  <si>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</si>
  <si>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</si>
  <si>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</si>
  <si>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</si>
  <si>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</si>
  <si>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</si>
  <si>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</si>
  <si>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</si>
  <si>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</si>
  <si>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</si>
  <si>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</si>
  <si>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</si>
  <si>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</si>
  <si>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</si>
  <si>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</si>
  <si>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</si>
  <si>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</si>
  <si>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</si>
  <si>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</si>
  <si>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</si>
  <si>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</si>
  <si>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</si>
  <si>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</si>
  <si>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</si>
  <si>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</si>
  <si>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</si>
  <si>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</si>
  <si>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</si>
  <si>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</si>
  <si>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</si>
  <si>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</si>
  <si>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</si>
  <si>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</si>
  <si>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</si>
  <si>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</si>
  <si>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</si>
  <si>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</si>
  <si>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</si>
  <si>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</si>
  <si>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</si>
  <si>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</si>
  <si>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</si>
  <si>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</si>
  <si>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</si>
  <si>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</si>
  <si>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</si>
  <si>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</si>
  <si>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</si>
  <si>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</si>
  <si>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</si>
  <si>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</si>
  <si>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</si>
  <si>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</si>
  <si>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</si>
  <si>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</si>
  <si>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</si>
  <si>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</si>
  <si>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</si>
  <si>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</si>
  <si>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</si>
  <si>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</si>
  <si>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</si>
  <si>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</si>
  <si>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</si>
  <si>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</si>
  <si>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</si>
  <si>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</si>
  <si>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</si>
  <si>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</si>
  <si>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</si>
  <si>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</si>
  <si>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</si>
  <si>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</si>
  <si>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</si>
  <si>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</si>
  <si>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</si>
  <si>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</si>
  <si>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</si>
  <si>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</si>
  <si>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</si>
  <si>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</si>
  <si>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</si>
  <si>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</si>
  <si>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</si>
  <si>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</si>
  <si>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</si>
  <si>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</si>
  <si>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</si>
  <si>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</si>
  <si>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</si>
  <si>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</si>
  <si>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</si>
  <si>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</si>
  <si>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</si>
  <si>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</si>
  <si>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</si>
  <si>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</si>
  <si>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</si>
  <si>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</si>
  <si>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</si>
  <si>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</si>
  <si>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</si>
  <si>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</si>
  <si>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</si>
  <si>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</si>
  <si>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</si>
  <si>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</si>
  <si>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</si>
  <si>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</si>
  <si>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</si>
  <si>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</si>
  <si>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</si>
  <si>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</si>
  <si>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</si>
  <si>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</si>
  <si>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</si>
  <si>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</si>
  <si>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</si>
  <si>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</si>
  <si>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</si>
  <si>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</si>
  <si>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</si>
  <si>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</si>
  <si>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</si>
  <si>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</si>
  <si>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</si>
  <si>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</si>
  <si>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</si>
  <si>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</si>
  <si>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</si>
  <si>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</si>
  <si>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</si>
  <si>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</si>
  <si>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</si>
  <si>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</si>
  <si>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</si>
  <si>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</si>
  <si>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</si>
  <si>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</si>
  <si>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</si>
  <si>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</si>
  <si>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</si>
  <si>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</si>
  <si>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</si>
  <si>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</si>
  <si>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</si>
  <si>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</si>
  <si>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</si>
  <si>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</si>
  <si>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</si>
  <si>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</si>
  <si>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</si>
  <si>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</si>
  <si>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</si>
  <si>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</si>
  <si>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</si>
  <si>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</si>
  <si>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</si>
  <si>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</si>
  <si>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</si>
  <si>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</si>
  <si>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</si>
  <si>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</si>
  <si>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</si>
  <si>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</si>
  <si>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</si>
  <si>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</si>
  <si>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</si>
  <si>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</si>
  <si>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</si>
  <si>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</si>
  <si>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</si>
  <si>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</si>
  <si>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</si>
  <si>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</si>
  <si>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</si>
  <si>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</si>
  <si>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</si>
  <si>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</si>
  <si>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</si>
  <si>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</si>
  <si>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</si>
  <si>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</si>
  <si>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</si>
  <si>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</si>
  <si>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</si>
  <si>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</si>
  <si>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</si>
  <si>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</si>
  <si>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</si>
  <si>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</si>
  <si>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</si>
  <si>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</si>
  <si>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</si>
  <si>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</si>
  <si>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</si>
  <si>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</si>
  <si>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</si>
  <si>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</si>
  <si>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</si>
  <si>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</si>
  <si>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</si>
  <si>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</si>
  <si>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</si>
  <si>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</si>
  <si>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</si>
  <si>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</si>
  <si>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</si>
  <si>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</si>
  <si>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</si>
  <si>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</si>
  <si>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</si>
  <si>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</si>
  <si>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</si>
  <si>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</si>
  <si>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</si>
  <si>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</si>
  <si>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</si>
  <si>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</si>
  <si>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</si>
  <si>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</si>
  <si>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</si>
  <si>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</si>
  <si>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</si>
  <si>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</si>
  <si>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</si>
  <si>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</si>
  <si>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</si>
  <si>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</si>
  <si>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</si>
  <si>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</si>
  <si>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</si>
  <si>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</si>
  <si>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</si>
  <si>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</si>
  <si>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</si>
  <si>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</si>
  <si>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</si>
  <si>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</si>
  <si>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</si>
  <si>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</si>
  <si>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</si>
  <si>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</si>
  <si>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</si>
  <si>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</si>
  <si>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</si>
  <si>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</si>
  <si>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</si>
  <si>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</si>
  <si>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</si>
  <si>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</si>
  <si>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</si>
  <si>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</si>
  <si>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</si>
  <si>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</si>
  <si>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</si>
  <si>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</si>
  <si>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</si>
  <si>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</si>
  <si>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</si>
  <si>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</si>
  <si>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</si>
  <si>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</si>
  <si>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</si>
  <si>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</si>
  <si>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</si>
  <si>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</si>
  <si>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</si>
  <si>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</si>
  <si>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</si>
  <si>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</si>
  <si>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</si>
  <si>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</si>
  <si>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</si>
  <si>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</si>
  <si>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</si>
  <si>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</si>
  <si>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</si>
  <si>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</si>
  <si>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</si>
  <si>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</si>
  <si>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</si>
  <si>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</si>
  <si>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</si>
  <si>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</si>
  <si>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</si>
  <si>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</si>
  <si>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</si>
  <si>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</si>
  <si>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</si>
  <si>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</si>
  <si>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</si>
  <si>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</si>
  <si>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</si>
  <si>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</si>
  <si>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</si>
  <si>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</si>
  <si>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</si>
  <si>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</si>
  <si>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</si>
  <si>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</si>
  <si>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</si>
  <si>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</si>
  <si>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</si>
  <si>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</si>
  <si>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</si>
  <si>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</si>
  <si>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</si>
  <si>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</si>
  <si>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</si>
  <si>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</si>
  <si>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</si>
  <si>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</si>
  <si>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</si>
  <si>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</si>
  <si>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</si>
  <si>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</si>
  <si>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</si>
  <si>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</si>
  <si>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</si>
  <si>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</si>
  <si>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</si>
  <si>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</si>
  <si>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</si>
  <si>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</si>
  <si>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</si>
  <si>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</si>
  <si>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</si>
  <si>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</si>
  <si>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</si>
  <si>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</si>
  <si>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</si>
  <si>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</si>
  <si>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</si>
  <si>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</si>
  <si>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</si>
  <si>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</si>
  <si>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</si>
  <si>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</si>
  <si>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</si>
  <si>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</si>
  <si>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</si>
  <si>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</si>
  <si>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</si>
  <si>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</si>
  <si>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</si>
  <si>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</si>
  <si>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</si>
  <si>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</si>
  <si>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</si>
  <si>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</si>
  <si>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</si>
  <si>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</si>
  <si>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</si>
  <si>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</si>
  <si>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</si>
  <si>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</si>
  <si>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</si>
  <si>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</si>
  <si>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</si>
  <si>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</si>
  <si>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</si>
  <si>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</si>
  <si>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</si>
  <si>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</si>
  <si>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</si>
  <si>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</si>
  <si>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</si>
  <si>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</si>
  <si>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</si>
  <si>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</si>
  <si>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</si>
  <si>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</si>
  <si>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</si>
  <si>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</si>
  <si>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</si>
  <si>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</si>
  <si>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</si>
  <si>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</si>
  <si>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</si>
  <si>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</si>
  <si>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</si>
  <si>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</si>
  <si>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</si>
  <si>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</si>
  <si>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</si>
  <si>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</si>
  <si>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</si>
  <si>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</si>
  <si>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</si>
  <si>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</si>
  <si>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</si>
  <si>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</si>
  <si>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</si>
  <si>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</si>
  <si>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</si>
  <si>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</si>
  <si>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</si>
  <si>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</si>
  <si>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</si>
  <si>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</si>
  <si>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</si>
  <si>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</si>
  <si>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</si>
  <si>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</si>
  <si>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</si>
  <si>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</si>
  <si>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</si>
  <si>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</si>
  <si>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</si>
  <si>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</si>
  <si>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</si>
  <si>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</si>
  <si>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</si>
  <si>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</si>
  <si>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</si>
  <si>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</si>
  <si>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</si>
  <si>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</si>
  <si>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</si>
  <si>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</si>
  <si>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</si>
  <si>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</si>
  <si>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</si>
  <si>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</si>
  <si>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</si>
  <si>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</si>
  <si>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</si>
  <si>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</si>
  <si>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</si>
  <si>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</si>
  <si>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</si>
  <si>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</si>
  <si>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</si>
  <si>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</si>
  <si>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</si>
  <si>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</si>
  <si>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</si>
  <si>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</si>
  <si>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</si>
  <si>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</si>
  <si>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</si>
  <si>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</si>
  <si>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</si>
  <si>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</si>
  <si>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</si>
  <si>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</si>
  <si>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</si>
  <si>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</si>
  <si>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</si>
  <si>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</si>
  <si>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</si>
  <si>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</si>
  <si>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</si>
  <si>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</si>
  <si>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</si>
  <si>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</si>
  <si>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</si>
  <si>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</si>
  <si>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</si>
  <si>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</si>
  <si>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</si>
  <si>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</si>
  <si>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</si>
  <si>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</si>
  <si>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</si>
  <si>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</si>
  <si>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</si>
  <si>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</si>
  <si>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</si>
  <si>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</si>
  <si>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</si>
  <si>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</si>
  <si>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</si>
  <si>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</si>
  <si>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</si>
  <si>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</si>
  <si>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</si>
  <si>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</si>
  <si>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</si>
  <si>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</si>
  <si>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</si>
  <si>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</si>
  <si>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</si>
  <si>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</si>
  <si>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</si>
  <si>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</si>
  <si>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</si>
  <si>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</si>
  <si>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</si>
  <si>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</si>
  <si>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</si>
  <si>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</si>
  <si>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</si>
  <si>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</si>
  <si>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</si>
  <si>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</si>
  <si>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</si>
  <si>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</si>
  <si>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</si>
  <si>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</si>
  <si>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</si>
  <si>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</si>
  <si>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</si>
  <si>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</si>
  <si>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</si>
  <si>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</si>
  <si>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</si>
  <si>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</si>
  <si>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</si>
  <si>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</si>
  <si>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</si>
  <si>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</si>
  <si>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</si>
  <si>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</si>
  <si>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</si>
  <si>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</si>
  <si>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</si>
  <si>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</si>
  <si>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</si>
  <si>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</si>
  <si>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</si>
  <si>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</si>
  <si>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</si>
  <si>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</si>
  <si>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</si>
  <si>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</si>
  <si>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</si>
  <si>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</si>
  <si>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</si>
  <si>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</si>
  <si>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</si>
  <si>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</si>
  <si>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</si>
  <si>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</si>
  <si>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</si>
  <si>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</si>
  <si>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</si>
  <si>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</si>
  <si>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</si>
  <si>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</si>
  <si>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</si>
  <si>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</si>
  <si>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</si>
  <si>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</si>
  <si>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</si>
  <si>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</si>
  <si>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</si>
  <si>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</si>
  <si>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</si>
  <si>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</si>
  <si>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</si>
  <si>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</si>
  <si>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</si>
  <si>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</si>
  <si>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</si>
  <si>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</si>
  <si>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</si>
  <si>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</si>
  <si>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</si>
  <si>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</si>
  <si>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</si>
  <si>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</si>
  <si>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</si>
  <si>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</si>
  <si>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</si>
  <si>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</si>
  <si>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</si>
  <si>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</si>
  <si>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</si>
  <si>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</si>
  <si>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</si>
  <si>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</si>
  <si>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</si>
  <si>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</si>
  <si>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</si>
  <si>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</si>
  <si>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</si>
  <si>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</si>
  <si>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</si>
  <si>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</si>
  <si>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</si>
  <si>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</si>
  <si>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</si>
  <si>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</si>
  <si>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</si>
  <si>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</si>
  <si>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</si>
  <si>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</si>
  <si>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</si>
  <si>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</si>
  <si>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</si>
  <si>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</si>
  <si>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</si>
  <si>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</si>
  <si>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</si>
  <si>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</si>
  <si>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</si>
  <si>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</si>
  <si>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</si>
  <si>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</si>
  <si>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</si>
  <si>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</si>
  <si>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</si>
  <si>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</si>
  <si>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</si>
  <si>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</si>
  <si>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</si>
  <si>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</si>
  <si>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</si>
  <si>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</si>
  <si>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</si>
  <si>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</si>
  <si>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</si>
  <si>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</si>
  <si>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</si>
  <si>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</si>
  <si>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</si>
  <si>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</si>
  <si>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</si>
  <si>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</si>
  <si>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</si>
  <si>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</si>
  <si>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</si>
  <si>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</si>
  <si>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</si>
  <si>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</si>
  <si>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</si>
  <si>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</si>
  <si>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</si>
  <si>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</si>
  <si>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</si>
  <si>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</si>
  <si>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</si>
  <si>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</si>
  <si>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</si>
  <si>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</si>
  <si>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</si>
  <si>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</si>
  <si>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</si>
  <si>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</si>
  <si>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</si>
  <si>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</si>
  <si>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</si>
  <si>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</si>
  <si>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</si>
  <si>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</si>
  <si>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</si>
  <si>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</si>
  <si>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</si>
  <si>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</si>
  <si>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</si>
  <si>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</si>
  <si>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</si>
  <si>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</si>
  <si>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</si>
  <si>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</si>
  <si>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</si>
  <si>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</si>
  <si>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</si>
  <si>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</si>
  <si>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</si>
  <si>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</si>
  <si>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</si>
  <si>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</si>
  <si>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</si>
  <si>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</si>
  <si>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</si>
  <si>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</si>
  <si>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</si>
  <si>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</si>
  <si>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</si>
  <si>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</si>
  <si>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</si>
  <si>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</si>
  <si>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</si>
  <si>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</si>
  <si>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</si>
  <si>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</si>
  <si>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</si>
  <si>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</si>
  <si>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</si>
  <si>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</si>
  <si>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</si>
  <si>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</si>
  <si>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</si>
  <si>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</si>
  <si>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</si>
  <si>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</si>
  <si>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</si>
  <si>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</si>
  <si>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</si>
  <si>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</si>
  <si>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</si>
  <si>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</si>
  <si>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</si>
  <si>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</si>
  <si>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</si>
  <si>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</si>
  <si>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</si>
  <si>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</si>
  <si>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</si>
  <si>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</si>
  <si>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</si>
  <si>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</si>
  <si>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</si>
  <si>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</si>
  <si>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</si>
  <si>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</si>
  <si>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</si>
  <si>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</si>
  <si>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</si>
  <si>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</si>
  <si>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</si>
  <si>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</si>
  <si>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</si>
  <si>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</si>
  <si>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</si>
  <si>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</si>
  <si>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</si>
  <si>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</si>
  <si>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</si>
  <si>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</si>
  <si>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</si>
  <si>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</si>
  <si>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</si>
  <si>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</si>
  <si>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</si>
  <si>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</si>
  <si>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</si>
  <si>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</si>
  <si>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</si>
  <si>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</si>
  <si>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</si>
  <si>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</si>
  <si>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</si>
  <si>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</si>
  <si>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</si>
  <si>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</si>
  <si>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</si>
  <si>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</si>
  <si>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</si>
  <si>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</si>
  <si>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</si>
  <si>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</si>
  <si>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</si>
  <si>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</si>
  <si>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</si>
  <si>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</si>
  <si>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</si>
  <si>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</si>
  <si>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</si>
  <si>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</si>
  <si>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</si>
  <si>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</si>
  <si>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</si>
  <si>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</si>
  <si>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</si>
  <si>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</si>
  <si>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</si>
  <si>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</si>
  <si>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</si>
  <si>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</si>
  <si>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</si>
  <si>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</si>
  <si>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</si>
  <si>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</si>
  <si>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</si>
  <si>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</si>
  <si>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</si>
  <si>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</si>
  <si>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</si>
  <si>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</si>
  <si>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</si>
  <si>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</si>
  <si>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</si>
  <si>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</si>
  <si>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</si>
  <si>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</si>
  <si>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</si>
  <si>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</si>
  <si>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</si>
  <si>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</si>
  <si>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</si>
  <si>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</si>
  <si>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</si>
  <si>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</si>
  <si>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</si>
  <si>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</si>
  <si>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</si>
  <si>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</si>
  <si>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</si>
  <si>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</si>
  <si>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</si>
  <si>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</si>
  <si>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</si>
  <si>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</si>
  <si>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</si>
  <si>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</si>
  <si>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</si>
  <si>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</si>
  <si>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</si>
  <si>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</si>
  <si>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</si>
  <si>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</si>
  <si>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</si>
  <si>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</si>
  <si>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</si>
  <si>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</si>
  <si>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</si>
  <si>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</si>
  <si>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</si>
  <si>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</si>
  <si>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</si>
  <si>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</si>
  <si>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</si>
  <si>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</si>
  <si>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</si>
  <si>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</si>
  <si>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</si>
  <si>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</si>
  <si>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</si>
  <si>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</si>
  <si>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</si>
  <si>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</si>
  <si>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</si>
  <si>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</si>
  <si>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</si>
  <si>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</si>
  <si>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</si>
  <si>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</si>
  <si>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</si>
  <si>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</si>
  <si>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</si>
  <si>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</si>
  <si>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</si>
  <si>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</si>
  <si>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</si>
  <si>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</si>
  <si>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</si>
  <si>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</si>
  <si>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</si>
  <si>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</si>
  <si>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</si>
  <si>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</si>
  <si>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</si>
  <si>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</si>
  <si>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</si>
  <si>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</si>
  <si>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</si>
  <si>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</si>
  <si>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</si>
  <si>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</si>
  <si>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</si>
  <si>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</si>
  <si>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</si>
  <si>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</si>
  <si>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</si>
  <si>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</si>
  <si>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</si>
  <si>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</si>
  <si>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</si>
  <si>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</si>
  <si>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</si>
  <si>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</si>
  <si>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</si>
  <si>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</si>
  <si>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</si>
  <si>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</si>
  <si>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</si>
  <si>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</si>
  <si>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</si>
  <si>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</si>
  <si>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</si>
  <si>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</si>
  <si>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</si>
  <si>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</si>
  <si>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</si>
  <si>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</si>
  <si>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</si>
  <si>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</si>
  <si>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</si>
  <si>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</si>
  <si>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</si>
  <si>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</si>
  <si>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</si>
  <si>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</si>
  <si>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</si>
  <si>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</si>
  <si>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</si>
  <si>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</si>
  <si>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</si>
  <si>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</si>
  <si>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</si>
  <si>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</si>
  <si>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</si>
  <si>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</si>
  <si>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</si>
  <si>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</si>
  <si>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</si>
  <si>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</si>
  <si>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</si>
  <si>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</si>
  <si>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</si>
  <si>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</si>
  <si>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</si>
  <si>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</si>
  <si>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</si>
  <si>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</si>
  <si>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</si>
  <si>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</si>
  <si>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</si>
  <si>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</si>
  <si>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</si>
  <si>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</si>
  <si>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</si>
  <si>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</si>
  <si>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</si>
  <si>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</si>
  <si>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</si>
  <si>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</si>
  <si>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</si>
  <si>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</si>
  <si>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</si>
  <si>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</si>
  <si>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</si>
  <si>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</si>
  <si>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</si>
  <si>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</si>
  <si>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</si>
  <si>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</si>
  <si>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</si>
  <si>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</si>
  <si>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</si>
  <si>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</si>
  <si>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</si>
  <si>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</si>
  <si>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</si>
  <si>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</si>
  <si>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</si>
  <si>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</si>
  <si>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</si>
  <si>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</si>
  <si>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</si>
  <si>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</si>
  <si>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</si>
  <si>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</si>
  <si>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</si>
  <si>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</si>
  <si>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</si>
  <si>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</si>
  <si>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</si>
  <si>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</si>
  <si>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</si>
  <si>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</si>
  <si>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</si>
  <si>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</si>
  <si>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</si>
  <si>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</si>
  <si>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</si>
  <si>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</si>
  <si>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</si>
  <si>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</si>
  <si>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</si>
  <si>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</si>
  <si>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</si>
  <si>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</si>
  <si>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</si>
  <si>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</si>
  <si>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</si>
  <si>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</si>
  <si>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</si>
  <si>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</si>
  <si>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</si>
  <si>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</si>
  <si>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</si>
  <si>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</si>
  <si>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</si>
  <si>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</si>
  <si>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</si>
  <si>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</si>
  <si>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</si>
  <si>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</si>
  <si>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</si>
  <si>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</si>
  <si>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</si>
  <si>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</si>
  <si>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</si>
  <si>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</si>
  <si>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</si>
  <si>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</si>
  <si>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</si>
  <si>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</si>
  <si>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</si>
  <si>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</si>
  <si>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</si>
  <si>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</si>
  <si>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</si>
  <si>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</si>
  <si>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</si>
  <si>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</si>
  <si>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</si>
  <si>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</si>
  <si>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</si>
  <si>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</si>
  <si>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</si>
  <si>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</si>
  <si>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</si>
  <si>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</si>
  <si>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</si>
  <si>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</si>
  <si>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</si>
  <si>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</si>
  <si>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</si>
  <si>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</si>
  <si>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</si>
  <si>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</si>
  <si>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</si>
  <si>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</si>
  <si>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</si>
  <si>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</si>
  <si>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</si>
  <si>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</si>
  <si>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</si>
  <si>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</si>
  <si>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</si>
  <si>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</si>
  <si>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</si>
  <si>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</si>
  <si>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</si>
  <si>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</si>
  <si>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</si>
  <si>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</si>
  <si>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</si>
  <si>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</si>
  <si>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</si>
  <si>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</si>
  <si>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</si>
  <si>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</si>
  <si>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</si>
  <si>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</si>
  <si>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</si>
  <si>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</si>
  <si>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</si>
  <si>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</si>
  <si>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</si>
  <si>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</si>
  <si>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</si>
  <si>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</si>
  <si>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</si>
  <si>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</si>
  <si>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</si>
  <si>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</si>
  <si>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</si>
  <si>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</si>
  <si>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</si>
  <si>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</si>
  <si>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</si>
  <si>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</si>
  <si>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</si>
  <si>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</si>
  <si>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</si>
  <si>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</si>
  <si>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</si>
  <si>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</si>
  <si>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</si>
  <si>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</si>
  <si>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</si>
  <si>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</si>
  <si>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</si>
  <si>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</si>
  <si>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</si>
  <si>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</si>
  <si>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</si>
  <si>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</si>
  <si>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</si>
  <si>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</si>
  <si>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</si>
  <si>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</si>
  <si>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</si>
  <si>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</si>
  <si>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</si>
  <si>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</si>
  <si>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</si>
  <si>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</si>
  <si>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</si>
  <si>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</si>
  <si>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</si>
  <si>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</si>
  <si>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</si>
  <si>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</si>
  <si>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</si>
  <si>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</si>
  <si>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</si>
  <si>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</si>
  <si>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</si>
  <si>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</si>
  <si>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</si>
  <si>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</si>
  <si>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</si>
  <si>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</si>
  <si>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</si>
  <si>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</si>
  <si>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</si>
  <si>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</si>
  <si>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</si>
  <si>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</si>
  <si>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</si>
  <si>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</si>
  <si>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</si>
  <si>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</si>
  <si>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</si>
  <si>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</si>
  <si>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</si>
  <si>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</si>
  <si>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</si>
  <si>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</si>
  <si>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</si>
  <si>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</si>
  <si>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</si>
  <si>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</si>
  <si>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</si>
  <si>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</si>
  <si>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</si>
  <si>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</si>
  <si>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</si>
  <si>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</si>
  <si>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</si>
  <si>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</si>
  <si>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</si>
  <si>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</si>
  <si>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</si>
  <si>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</si>
  <si>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</si>
  <si>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</si>
  <si>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</si>
  <si>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</si>
  <si>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</si>
  <si>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</si>
  <si>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</si>
  <si>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</si>
  <si>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</si>
  <si>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</si>
  <si>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</si>
  <si>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</si>
  <si>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</si>
  <si>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</si>
  <si>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</si>
  <si>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</si>
  <si>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</si>
  <si>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</si>
  <si>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</si>
  <si>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</si>
  <si>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</si>
  <si>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</si>
  <si>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</si>
  <si>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</si>
  <si>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</si>
  <si>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</si>
  <si>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</si>
  <si>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</si>
  <si>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</si>
  <si>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</si>
  <si>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</si>
  <si>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</si>
  <si>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</si>
  <si>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</si>
  <si>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</si>
  <si>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</si>
  <si>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</si>
  <si>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</si>
  <si>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</si>
  <si>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</si>
  <si>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</si>
  <si>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</si>
  <si>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</si>
  <si>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</si>
  <si>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</si>
  <si>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</si>
  <si>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</si>
  <si>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</si>
  <si>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</si>
  <si>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</si>
  <si>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</si>
  <si>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</si>
  <si>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</si>
  <si>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</si>
  <si>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</si>
  <si>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</si>
  <si>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</si>
  <si>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</si>
  <si>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</si>
  <si>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</si>
  <si>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</si>
  <si>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</si>
  <si>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</si>
  <si>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</si>
  <si>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</si>
  <si>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</si>
  <si>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</si>
  <si>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</si>
  <si>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</si>
  <si>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</si>
  <si>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</si>
  <si>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</si>
  <si>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</si>
  <si>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</si>
  <si>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</si>
  <si>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</si>
  <si>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</si>
  <si>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</si>
  <si>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</si>
  <si>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</si>
  <si>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</si>
  <si>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</si>
  <si>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</si>
  <si>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</si>
  <si>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</si>
  <si>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</si>
  <si>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</si>
  <si>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</si>
  <si>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</si>
  <si>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</si>
  <si>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</si>
  <si>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</si>
  <si>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</si>
  <si>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</si>
  <si>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</si>
  <si>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</si>
  <si>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</si>
  <si>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</si>
  <si>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</si>
  <si>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</si>
  <si>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</si>
  <si>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</si>
  <si>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</si>
  <si>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</si>
  <si>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</si>
  <si>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</si>
  <si>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</si>
  <si>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</si>
  <si>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</si>
  <si>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</si>
  <si>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</si>
  <si>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</si>
  <si>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</si>
  <si>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</si>
  <si>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</si>
  <si>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</si>
  <si>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</si>
  <si>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</si>
  <si>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</si>
  <si>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</si>
  <si>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</si>
  <si>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</si>
  <si>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</si>
  <si>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</si>
  <si>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</si>
  <si>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</si>
  <si>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</si>
  <si>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</si>
  <si>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</si>
  <si>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</si>
  <si>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</si>
  <si>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</si>
  <si>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</si>
  <si>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</si>
  <si>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</si>
  <si>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</si>
  <si>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</si>
  <si>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</si>
  <si>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</si>
  <si>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</si>
  <si>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</si>
  <si>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</si>
  <si>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</si>
  <si>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</si>
  <si>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</si>
  <si>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</si>
  <si>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</si>
  <si>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</si>
  <si>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</si>
  <si>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</si>
  <si>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</si>
  <si>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</si>
  <si>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</si>
  <si>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</si>
  <si>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</si>
  <si>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</si>
  <si>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</si>
  <si>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</si>
  <si>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</si>
  <si>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</si>
  <si>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</si>
  <si>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</si>
  <si>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</si>
  <si>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</si>
  <si>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</si>
  <si>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</si>
  <si>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</si>
  <si>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</si>
  <si>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</si>
  <si>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</si>
  <si>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</si>
  <si>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</si>
  <si>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</si>
  <si>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</si>
  <si>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</si>
  <si>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</si>
  <si>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</si>
  <si>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</si>
  <si>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</si>
  <si>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</si>
  <si>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</si>
  <si>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</si>
  <si>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</si>
  <si>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</si>
  <si>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</si>
  <si>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</si>
  <si>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</si>
  <si>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</si>
  <si>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</si>
  <si>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</si>
  <si>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</si>
  <si>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</si>
  <si>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</si>
  <si>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</si>
  <si>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</si>
  <si>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</si>
  <si>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</si>
  <si>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</si>
  <si>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</si>
  <si>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</si>
  <si>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</si>
  <si>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</si>
  <si>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</si>
  <si>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</si>
  <si>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</si>
  <si>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</si>
  <si>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</si>
  <si>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</si>
  <si>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</si>
  <si>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</si>
  <si>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</si>
  <si>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</si>
  <si>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</si>
  <si>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</si>
  <si>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</si>
  <si>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</si>
  <si>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</si>
  <si>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</si>
  <si>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</si>
  <si>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</si>
  <si>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</si>
  <si>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</si>
  <si>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</si>
  <si>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</si>
  <si>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</si>
  <si>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</si>
  <si>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</si>
  <si>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</si>
  <si>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</si>
  <si>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</si>
  <si>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</si>
  <si>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</si>
  <si>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</si>
  <si>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</si>
  <si>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</si>
  <si>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</si>
  <si>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</si>
  <si>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</si>
  <si>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</si>
  <si>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</si>
  <si>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</si>
  <si>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</si>
  <si>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</si>
  <si>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</si>
  <si>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</si>
  <si>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</si>
  <si>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</si>
  <si>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</si>
  <si>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</si>
  <si>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</si>
  <si>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</si>
  <si>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</si>
  <si>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</si>
  <si>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</si>
  <si>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</si>
  <si>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</si>
  <si>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</si>
  <si>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</si>
  <si>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</si>
  <si>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</si>
  <si>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</si>
  <si>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</si>
  <si>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</si>
  <si>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</si>
  <si>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</si>
  <si>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</si>
  <si>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</si>
  <si>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</si>
  <si>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</si>
  <si>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</si>
  <si>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</si>
  <si>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</si>
  <si>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</si>
  <si>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</si>
  <si>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</si>
  <si>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</si>
  <si>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</si>
  <si>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</si>
  <si>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</si>
  <si>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</si>
  <si>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</si>
  <si>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</si>
  <si>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</si>
  <si>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</si>
  <si>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</si>
  <si>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</si>
  <si>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</si>
  <si>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</si>
  <si>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</si>
  <si>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</si>
  <si>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</si>
  <si>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</si>
  <si>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</si>
  <si>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</si>
  <si>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</si>
  <si>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</si>
  <si>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</si>
  <si>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</si>
  <si>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</si>
  <si>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</si>
  <si>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</si>
  <si>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</si>
  <si>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</si>
  <si>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</si>
  <si>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</si>
  <si>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</si>
  <si>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</si>
  <si>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</si>
  <si>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</si>
  <si>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</si>
  <si>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</si>
  <si>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</si>
  <si>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</si>
  <si>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</si>
  <si>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</si>
  <si>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</si>
  <si>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</si>
  <si>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</si>
  <si>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</si>
  <si>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</si>
  <si>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</si>
  <si>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</si>
  <si>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</si>
  <si>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</si>
  <si>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</si>
  <si>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</si>
  <si>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</si>
  <si>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</si>
  <si>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</si>
  <si>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</si>
  <si>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</si>
  <si>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</si>
  <si>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</si>
  <si>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</si>
  <si>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</si>
  <si>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</si>
  <si>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</si>
  <si>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</si>
  <si>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</si>
  <si>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</si>
  <si>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</si>
  <si>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</si>
  <si>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</si>
  <si>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</si>
  <si>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</si>
  <si>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</si>
  <si>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</si>
  <si>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</si>
  <si>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</si>
  <si>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</si>
  <si>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</si>
  <si>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</si>
  <si>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</si>
  <si>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</si>
  <si>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</si>
  <si>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</si>
  <si>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</si>
  <si>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</si>
  <si>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</si>
  <si>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</si>
  <si>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</si>
  <si>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</si>
  <si>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</si>
  <si>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</si>
  <si>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</si>
  <si>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</si>
  <si>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</si>
  <si>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</si>
  <si>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</si>
  <si>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</si>
  <si>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</si>
  <si>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</si>
  <si>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</si>
  <si>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</si>
  <si>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</si>
  <si>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</si>
  <si>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</si>
  <si>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</si>
  <si>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</si>
  <si>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</si>
  <si>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</si>
  <si>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</si>
  <si>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</si>
  <si>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</si>
  <si>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</si>
  <si>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</si>
  <si>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</si>
  <si>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</si>
  <si>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</si>
  <si>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</si>
  <si>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</si>
  <si>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</si>
  <si>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</si>
  <si>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</si>
  <si>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</si>
  <si>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</si>
  <si>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</si>
  <si>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</si>
  <si>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</si>
  <si>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</si>
  <si>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</si>
  <si>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</si>
  <si>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</si>
  <si>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</si>
  <si>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</si>
  <si>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</si>
  <si>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</si>
  <si>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</si>
  <si>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</si>
  <si>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</si>
  <si>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</si>
  <si>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</si>
  <si>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</si>
  <si>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</si>
  <si>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</si>
  <si>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</si>
  <si>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</si>
  <si>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</si>
  <si>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</si>
  <si>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</si>
  <si>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</si>
  <si>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</si>
  <si>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</si>
  <si>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</si>
  <si>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</si>
  <si>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</si>
  <si>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</si>
  <si>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</si>
  <si>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</si>
  <si>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</si>
  <si>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</si>
  <si>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</si>
  <si>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</si>
  <si>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</si>
  <si>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</si>
  <si>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</si>
  <si>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</si>
  <si>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</si>
  <si>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</si>
  <si>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</si>
  <si>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</si>
  <si>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</si>
  <si>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</si>
  <si>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</si>
  <si>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</si>
  <si>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</si>
  <si>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</si>
  <si>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</si>
  <si>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</si>
  <si>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</si>
  <si>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</si>
  <si>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</si>
  <si>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</si>
  <si>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</si>
  <si>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</si>
  <si>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</si>
  <si>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</si>
  <si>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</si>
  <si>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</si>
  <si>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</si>
  <si>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</si>
  <si>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</si>
  <si>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</si>
  <si>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</si>
  <si>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</si>
  <si>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</si>
  <si>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</si>
  <si>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</si>
  <si>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</si>
  <si>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</si>
  <si>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</si>
  <si>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</si>
  <si>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</si>
  <si>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</si>
  <si>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</si>
  <si>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</si>
  <si>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</si>
  <si>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</si>
  <si>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</si>
  <si>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</si>
  <si>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</si>
  <si>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</si>
  <si>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</si>
  <si>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</si>
  <si>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</si>
  <si>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</si>
  <si>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</si>
  <si>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</si>
  <si>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</si>
  <si>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</si>
  <si>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</si>
  <si>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</si>
  <si>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</si>
  <si>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</si>
  <si>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</si>
  <si>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</si>
  <si>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</si>
  <si>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</si>
  <si>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</si>
  <si>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</si>
  <si>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</si>
  <si>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</si>
  <si>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</si>
  <si>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</si>
  <si>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</si>
  <si>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</si>
  <si>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</si>
  <si>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</si>
  <si>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</si>
  <si>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</si>
  <si>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</si>
  <si>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</si>
  <si>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</si>
  <si>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</si>
  <si>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</si>
  <si>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</si>
  <si>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</si>
  <si>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</si>
  <si>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</si>
  <si>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</si>
  <si>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</si>
  <si>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</si>
  <si>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</si>
  <si>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</si>
  <si>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</si>
  <si>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</si>
  <si>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</si>
  <si>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</si>
  <si>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</si>
  <si>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</si>
  <si>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</si>
  <si>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</si>
  <si>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</si>
  <si>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</si>
  <si>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</si>
  <si>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</si>
  <si>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</si>
  <si>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</si>
  <si>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</si>
  <si>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</si>
  <si>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</si>
  <si>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</si>
  <si>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</si>
  <si>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</si>
  <si>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</si>
  <si>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</si>
  <si>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</si>
  <si>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</si>
  <si>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</si>
  <si>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</si>
  <si>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</si>
  <si>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</si>
  <si>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</si>
  <si>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</si>
  <si>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</si>
  <si>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</si>
  <si>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</si>
  <si>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</si>
  <si>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</si>
  <si>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</si>
  <si>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</si>
  <si>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</si>
  <si>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</si>
  <si>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</si>
  <si>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</si>
  <si>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</si>
  <si>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</si>
  <si>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</si>
  <si>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</si>
  <si>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</si>
  <si>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</si>
  <si>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</si>
  <si>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</si>
  <si>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</si>
  <si>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</si>
  <si>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</si>
  <si>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</si>
  <si>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</si>
  <si>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</si>
  <si>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</si>
  <si>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</si>
  <si>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</si>
  <si>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</si>
  <si>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</si>
  <si>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</si>
  <si>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</si>
  <si>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</si>
  <si>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</si>
  <si>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</si>
  <si>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</si>
  <si>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</si>
  <si>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</si>
  <si>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</si>
  <si>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</si>
  <si>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</si>
  <si>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</si>
  <si>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</si>
  <si>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</si>
  <si>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</si>
  <si>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</si>
  <si>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</si>
  <si>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</si>
  <si>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</si>
  <si>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</si>
  <si>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</si>
  <si>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</si>
  <si>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</si>
  <si>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</si>
  <si>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</si>
  <si>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</si>
  <si>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</si>
  <si>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</si>
  <si>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</si>
  <si>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</si>
  <si>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</si>
  <si>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</si>
  <si>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</si>
  <si>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</si>
  <si>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</si>
  <si>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</si>
  <si>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</si>
  <si>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</si>
  <si>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</si>
  <si>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</si>
  <si>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</si>
  <si>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</si>
  <si>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</si>
  <si>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</si>
  <si>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</si>
  <si>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</si>
  <si>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</si>
  <si>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</si>
  <si>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</si>
  <si>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</si>
  <si>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</si>
  <si>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</si>
  <si>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</si>
  <si>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</si>
  <si>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</si>
  <si>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</si>
  <si>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</si>
  <si>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</si>
  <si>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</si>
  <si>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</si>
  <si>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</si>
  <si>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</si>
  <si>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</si>
  <si>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</si>
  <si>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</si>
  <si>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</si>
  <si>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</si>
  <si>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</si>
  <si>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</si>
  <si>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</si>
  <si>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</si>
  <si>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</si>
  <si>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</si>
  <si>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</si>
  <si>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</si>
  <si>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</si>
  <si>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</si>
  <si>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</si>
  <si>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</si>
  <si>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</si>
  <si>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</si>
  <si>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</si>
  <si>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</si>
  <si>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</si>
  <si>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</si>
  <si>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</si>
  <si>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</si>
  <si>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</si>
  <si>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</si>
  <si>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</si>
  <si>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</si>
  <si>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</si>
  <si>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</si>
  <si>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</si>
  <si>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</si>
  <si>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</si>
  <si>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</si>
  <si>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</si>
  <si>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</si>
  <si>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</si>
  <si>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</si>
  <si>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</si>
  <si>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</si>
  <si>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</si>
  <si>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</si>
  <si>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</si>
  <si>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</si>
  <si>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</si>
  <si>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</si>
  <si>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</si>
  <si>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</si>
  <si>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</si>
  <si>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</si>
  <si>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</si>
  <si>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</si>
  <si>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</si>
  <si>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</si>
  <si>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</si>
  <si>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</si>
  <si>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</si>
  <si>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</si>
  <si>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</si>
  <si>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</si>
  <si>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</si>
  <si>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</si>
  <si>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</si>
  <si>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</si>
  <si>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</si>
  <si>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</si>
  <si>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</si>
  <si>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</si>
  <si>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</si>
  <si>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</si>
  <si>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</si>
  <si>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</si>
  <si>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</si>
  <si>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</si>
  <si>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</si>
  <si>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</si>
  <si>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</si>
  <si>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</si>
  <si>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</si>
  <si>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</si>
  <si>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</si>
  <si>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</si>
  <si>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</si>
  <si>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</si>
  <si>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</si>
  <si>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</si>
  <si>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</si>
  <si>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</si>
  <si>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</si>
  <si>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</si>
  <si>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</si>
  <si>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</si>
  <si>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</si>
  <si>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</si>
  <si>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</si>
  <si>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</si>
  <si>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</si>
  <si>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</si>
  <si>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</si>
  <si>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</si>
  <si>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</si>
  <si>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</si>
  <si>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</si>
  <si>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</si>
  <si>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</si>
  <si>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</si>
  <si>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</si>
  <si>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</si>
  <si>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</si>
  <si>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</si>
  <si>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</si>
  <si>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</si>
  <si>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</si>
  <si>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</si>
  <si>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</si>
  <si>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</si>
  <si>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</si>
  <si>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</si>
  <si>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</si>
  <si>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</si>
  <si>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</si>
  <si>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</si>
  <si>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</si>
  <si>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</si>
  <si>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</si>
  <si>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</si>
  <si>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</si>
  <si>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</si>
  <si>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</si>
  <si>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</si>
  <si>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</si>
  <si>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</si>
  <si>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</si>
  <si>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</si>
  <si>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</si>
  <si>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</si>
  <si>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</si>
  <si>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</si>
  <si>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</si>
  <si>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</si>
  <si>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</si>
  <si>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</si>
  <si>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</si>
  <si>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</si>
  <si>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</si>
  <si>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</si>
  <si>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</si>
  <si>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</si>
  <si>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</si>
  <si>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</si>
  <si>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</si>
  <si>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</si>
  <si>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</si>
  <si>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</si>
  <si>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</si>
  <si>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</si>
  <si>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</si>
  <si>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</si>
  <si>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</si>
  <si>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</si>
  <si>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</si>
  <si>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</si>
  <si>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</si>
  <si>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</si>
  <si>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</si>
  <si>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</si>
  <si>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</si>
  <si>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</si>
  <si>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</si>
  <si>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</si>
  <si>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</si>
  <si>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</si>
  <si>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</si>
  <si>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</si>
  <si>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</si>
  <si>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</si>
  <si>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</si>
  <si>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</si>
  <si>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</si>
  <si>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</si>
  <si>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</si>
  <si>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</si>
  <si>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</si>
  <si>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</si>
  <si>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</si>
  <si>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</si>
  <si>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</si>
  <si>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</si>
  <si>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</si>
  <si>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</si>
  <si>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</si>
  <si>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</si>
  <si>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</si>
  <si>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</si>
  <si>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</si>
  <si>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</si>
  <si>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</si>
  <si>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</si>
  <si>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</si>
  <si>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</si>
  <si>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</si>
  <si>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</si>
  <si>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</si>
  <si>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</si>
  <si>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</si>
  <si>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</si>
  <si>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</si>
  <si>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</si>
  <si>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</si>
  <si>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</si>
  <si>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</si>
  <si>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</si>
  <si>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</si>
  <si>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</si>
  <si>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</si>
  <si>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</si>
  <si>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</si>
  <si>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</si>
  <si>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</si>
  <si>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</si>
  <si>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</si>
  <si>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</si>
  <si>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</si>
  <si>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</si>
  <si>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</si>
  <si>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</si>
  <si>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</si>
  <si>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</si>
  <si>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</si>
  <si>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</si>
  <si>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</si>
  <si>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</si>
  <si>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</si>
  <si>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</si>
  <si>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</si>
  <si>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</si>
  <si>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</si>
  <si>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</si>
  <si>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</si>
  <si>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</si>
  <si>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</si>
  <si>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</si>
  <si>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</si>
  <si>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</si>
  <si>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</si>
  <si>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</si>
  <si>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</si>
  <si>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</si>
  <si>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</si>
  <si>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</si>
  <si>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</si>
  <si>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</si>
  <si>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</si>
  <si>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</si>
  <si>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</si>
  <si>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</si>
  <si>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</si>
  <si>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</si>
  <si>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</si>
  <si>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</si>
  <si>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</si>
  <si>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</si>
  <si>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</si>
  <si>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</si>
  <si>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</si>
  <si>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</si>
  <si>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</si>
  <si>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</si>
  <si>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</si>
  <si>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</si>
  <si>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</si>
  <si>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</si>
  <si>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</si>
  <si>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</si>
  <si>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</si>
  <si>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</si>
  <si>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</si>
  <si>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</si>
  <si>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</si>
  <si>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</si>
  <si>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</si>
  <si>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</si>
  <si>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</si>
  <si>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</si>
  <si>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</si>
  <si>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</si>
  <si>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</si>
  <si>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</si>
  <si>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</si>
  <si>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</si>
  <si>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</si>
  <si>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</si>
  <si>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</si>
  <si>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</si>
  <si>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</si>
  <si>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</si>
  <si>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</si>
  <si>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</si>
  <si>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</si>
  <si>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</si>
  <si>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</si>
  <si>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</si>
  <si>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</si>
  <si>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</si>
  <si>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</si>
  <si>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</si>
  <si>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</si>
  <si>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</si>
  <si>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</si>
  <si>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</si>
  <si>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</si>
  <si>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</si>
  <si>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</si>
  <si>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</si>
  <si>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</si>
  <si>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</si>
  <si>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</si>
  <si>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</si>
  <si>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</si>
  <si>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</si>
  <si>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</si>
  <si>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</si>
  <si>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</si>
  <si>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</si>
  <si>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</si>
  <si>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</si>
  <si>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</si>
  <si>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</si>
  <si>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</si>
  <si>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</si>
  <si>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</si>
  <si>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</si>
  <si>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</si>
  <si>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</si>
  <si>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</si>
  <si>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</si>
  <si>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</si>
  <si>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</si>
  <si>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</si>
  <si>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</si>
  <si>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</si>
  <si>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</si>
  <si>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</si>
  <si>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</si>
  <si>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</si>
  <si>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</si>
  <si>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</si>
  <si>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</si>
  <si>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</si>
  <si>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</si>
  <si>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</si>
  <si>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</si>
  <si>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</si>
  <si>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</si>
  <si>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</si>
  <si>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</si>
  <si>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</si>
  <si>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</si>
  <si>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</si>
  <si>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</si>
  <si>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</si>
  <si>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</si>
  <si>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</si>
  <si>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</si>
  <si>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</si>
  <si>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</si>
  <si>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</si>
  <si>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</si>
  <si>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</si>
  <si>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</si>
  <si>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</si>
  <si>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</si>
  <si>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</si>
  <si>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</si>
  <si>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</si>
  <si>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</si>
  <si>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</si>
  <si>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</si>
  <si>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</si>
  <si>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</si>
  <si>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</si>
  <si>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</si>
  <si>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</si>
  <si>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</si>
  <si>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</si>
  <si>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</si>
  <si>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</si>
  <si>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</si>
  <si>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</si>
  <si>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</si>
  <si>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</si>
  <si>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</si>
  <si>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</si>
  <si>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</si>
  <si>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</si>
  <si>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</si>
  <si>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</si>
  <si>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</si>
  <si>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</si>
  <si>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</si>
  <si>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</si>
  <si>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</si>
  <si>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</si>
  <si>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</si>
  <si>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</si>
  <si>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</si>
  <si>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</si>
  <si>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</si>
  <si>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</si>
  <si>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</si>
  <si>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</si>
  <si>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</si>
  <si>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</si>
  <si>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</si>
  <si>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</si>
  <si>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</si>
  <si>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</si>
  <si>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</si>
  <si>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</si>
  <si>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</si>
  <si>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</si>
  <si>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</si>
  <si>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</si>
  <si>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</si>
  <si>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</si>
  <si>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</si>
  <si>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</si>
  <si>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</si>
  <si>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</si>
  <si>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</si>
  <si>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</si>
  <si>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</si>
  <si>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</si>
  <si>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</si>
  <si>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</si>
  <si>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</si>
  <si>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</si>
  <si>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</si>
  <si>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</si>
  <si>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</si>
  <si>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</si>
  <si>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</si>
  <si>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</si>
  <si>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</si>
  <si>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</si>
  <si>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</si>
  <si>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</si>
  <si>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</si>
  <si>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</si>
  <si>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</si>
  <si>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</si>
  <si>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</si>
  <si>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</si>
  <si>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</si>
  <si>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</si>
  <si>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</si>
  <si>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</si>
  <si>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</si>
  <si>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</si>
  <si>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</si>
  <si>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</si>
  <si>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</si>
  <si>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</si>
  <si>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</si>
  <si>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</si>
  <si>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</si>
  <si>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</si>
  <si>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</si>
  <si>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</si>
  <si>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</si>
  <si>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</si>
  <si>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</si>
  <si>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</si>
  <si>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</si>
  <si>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</si>
  <si>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</si>
  <si>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</si>
  <si>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</si>
  <si>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</si>
  <si>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</si>
  <si>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</si>
  <si>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</si>
  <si>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</si>
  <si>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</si>
  <si>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</si>
  <si>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</si>
  <si>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</si>
  <si>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</si>
  <si>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</si>
  <si>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</si>
  <si>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</si>
  <si>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</si>
  <si>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</si>
  <si>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</si>
  <si>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</si>
  <si>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</si>
  <si>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</si>
  <si>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</si>
  <si>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</si>
  <si>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</si>
  <si>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</si>
  <si>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</si>
  <si>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</si>
  <si>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</si>
  <si>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</si>
  <si>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</si>
  <si>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</si>
  <si>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</si>
  <si>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</si>
  <si>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</si>
  <si>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</si>
  <si>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</si>
  <si>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</si>
  <si>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</si>
  <si>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</si>
  <si>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</si>
  <si>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</si>
  <si>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</si>
  <si>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</si>
  <si>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</si>
  <si>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</si>
  <si>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</si>
  <si>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</si>
  <si>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</si>
  <si>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</si>
  <si>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</si>
  <si>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</si>
  <si>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</si>
  <si>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</si>
  <si>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</si>
  <si>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</si>
  <si>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</si>
  <si>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</si>
  <si>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</si>
  <si>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</si>
  <si>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</si>
  <si>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</si>
  <si>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</si>
  <si>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</si>
  <si>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</si>
  <si>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</si>
  <si>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</si>
  <si>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</si>
  <si>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</si>
  <si>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</si>
  <si>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</si>
  <si>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</si>
  <si>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</si>
  <si>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</si>
  <si>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</si>
  <si>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</si>
  <si>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</si>
  <si>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</si>
  <si>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</si>
  <si>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</si>
  <si>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</si>
  <si>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</si>
  <si>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</si>
  <si>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</si>
  <si>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</si>
  <si>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</si>
  <si>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</si>
  <si>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</si>
  <si>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</si>
  <si>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</si>
  <si>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</si>
  <si>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</si>
  <si>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</si>
  <si>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</si>
  <si>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</si>
  <si>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</si>
  <si>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</si>
  <si>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</si>
  <si>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</si>
  <si>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</si>
  <si>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</si>
  <si>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</si>
  <si>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</si>
  <si>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</si>
  <si>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</si>
  <si>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</si>
  <si>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</si>
  <si>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</si>
  <si>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</si>
  <si>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</si>
  <si>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</si>
  <si>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</si>
  <si>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</si>
  <si>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</si>
  <si>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</si>
  <si>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</si>
  <si>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</si>
  <si>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</si>
  <si>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</si>
  <si>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</si>
  <si>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</si>
  <si>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</si>
  <si>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</si>
  <si>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</si>
  <si>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</si>
  <si>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</si>
  <si>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</si>
  <si>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</si>
  <si>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</si>
  <si>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</si>
  <si>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</si>
  <si>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</si>
  <si>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</si>
  <si>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</si>
  <si>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</si>
  <si>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</si>
  <si>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</si>
  <si>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</si>
  <si>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</si>
  <si>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</si>
  <si>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</si>
  <si>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</si>
  <si>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</si>
  <si>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</si>
  <si>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</si>
  <si>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</si>
  <si>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</si>
  <si>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</si>
  <si>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</si>
  <si>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</si>
  <si>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</si>
  <si>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</si>
  <si>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</si>
  <si>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</si>
  <si>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</si>
  <si>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</si>
  <si>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</si>
  <si>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</si>
  <si>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</si>
  <si>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</si>
  <si>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</si>
  <si>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</si>
  <si>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</si>
  <si>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</si>
  <si>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</si>
  <si>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</si>
  <si>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</si>
  <si>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</si>
  <si>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</si>
  <si>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</si>
  <si>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</si>
  <si>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</si>
  <si>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</si>
  <si>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</si>
  <si>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</si>
  <si>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</si>
  <si>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</si>
  <si>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</si>
  <si>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</si>
  <si>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</si>
  <si>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</si>
  <si>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</si>
  <si>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</si>
  <si>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</si>
  <si>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</si>
  <si>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</si>
  <si>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</si>
  <si>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</si>
  <si>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</si>
  <si>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</si>
  <si>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</si>
  <si>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</si>
  <si>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</si>
  <si>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</si>
  <si>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</si>
  <si>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</si>
  <si>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</si>
  <si>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</si>
  <si>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</si>
  <si>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</si>
  <si>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</si>
  <si>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</si>
  <si>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</si>
  <si>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</si>
  <si>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</si>
  <si>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</si>
  <si>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</si>
  <si>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</si>
  <si>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</si>
  <si>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</si>
  <si>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</si>
  <si>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</si>
  <si>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</si>
  <si>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</si>
  <si>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</si>
  <si>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</si>
  <si>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</si>
  <si>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</si>
  <si>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</si>
  <si>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</si>
  <si>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</si>
  <si>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</si>
  <si>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</si>
  <si>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</si>
  <si>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</si>
  <si>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</si>
  <si>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</si>
  <si>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</si>
  <si>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</si>
  <si>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</si>
  <si>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</si>
  <si>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</si>
  <si>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</si>
  <si>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</si>
  <si>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</si>
  <si>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</si>
  <si>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</si>
  <si>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</si>
  <si>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</si>
  <si>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</si>
  <si>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</si>
  <si>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</si>
  <si>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</si>
  <si>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</si>
  <si>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</si>
  <si>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</si>
  <si>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</si>
  <si>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</si>
  <si>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</si>
  <si>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</si>
  <si>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</si>
  <si>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</si>
  <si>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</si>
  <si>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</si>
  <si>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</si>
  <si>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</si>
  <si>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</si>
  <si>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</si>
  <si>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</si>
  <si>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</si>
  <si>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</si>
  <si>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</si>
  <si>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</si>
  <si>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</si>
  <si>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</si>
  <si>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</si>
  <si>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</si>
  <si>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</si>
  <si>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</si>
  <si>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</si>
  <si>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</si>
  <si>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</si>
  <si>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</si>
  <si>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</si>
  <si>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</si>
  <si>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</si>
  <si>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</si>
  <si>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</si>
  <si>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</si>
  <si>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</si>
  <si>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</si>
  <si>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</si>
  <si>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</si>
  <si>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</si>
  <si>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</si>
  <si>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</si>
  <si>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</si>
  <si>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</si>
  <si>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</si>
  <si>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</si>
  <si>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</si>
  <si>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</si>
  <si>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</si>
  <si>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</si>
  <si>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</si>
  <si>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</si>
  <si>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</si>
  <si>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</si>
  <si>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</si>
  <si>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</si>
  <si>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</si>
  <si>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</si>
  <si>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</si>
  <si>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</si>
  <si>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</si>
  <si>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</si>
  <si>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</si>
  <si>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</si>
  <si>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</si>
  <si>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</si>
  <si>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</si>
  <si>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</si>
  <si>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</si>
  <si>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</si>
  <si>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</si>
  <si>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</si>
  <si>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</si>
  <si>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</si>
  <si>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</si>
  <si>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</si>
  <si>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</si>
  <si>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</si>
  <si>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</si>
  <si>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</si>
  <si>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</si>
  <si>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</si>
  <si>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</si>
  <si>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</si>
  <si>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</si>
  <si>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</si>
  <si>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</si>
  <si>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</si>
  <si>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</si>
  <si>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</si>
  <si>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</si>
  <si>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</si>
  <si>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</si>
  <si>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</si>
  <si>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</si>
  <si>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</si>
  <si>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</si>
  <si>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</si>
  <si>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</si>
  <si>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</si>
  <si>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</si>
  <si>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</si>
  <si>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</si>
  <si>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</si>
  <si>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</si>
  <si>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</si>
  <si>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</si>
  <si>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</si>
  <si>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</si>
  <si>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</si>
  <si>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</si>
  <si>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</si>
  <si>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</si>
  <si>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</si>
  <si>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</si>
  <si>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</si>
  <si>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</si>
  <si>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</si>
  <si>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</si>
  <si>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</si>
  <si>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</si>
  <si>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</si>
  <si>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</si>
  <si>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</si>
  <si>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</si>
  <si>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</si>
  <si>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</si>
  <si>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</si>
  <si>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</si>
  <si>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</si>
  <si>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</si>
  <si>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</si>
  <si>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</si>
  <si>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</si>
  <si>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</si>
  <si>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</si>
  <si>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</si>
  <si>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</si>
  <si>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</si>
  <si>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</si>
  <si>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</si>
  <si>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</si>
  <si>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</si>
  <si>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</si>
  <si>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</si>
  <si>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</si>
  <si>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</si>
  <si>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</si>
  <si>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</si>
  <si>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</si>
  <si>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</si>
  <si>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</si>
  <si>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</si>
  <si>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</si>
  <si>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</si>
  <si>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</si>
  <si>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</si>
  <si>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</si>
  <si>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</si>
  <si>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</si>
  <si>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</si>
  <si>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</si>
  <si>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</si>
  <si>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</si>
  <si>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</si>
  <si>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</si>
  <si>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</si>
  <si>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</si>
  <si>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</si>
  <si>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</si>
  <si>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</si>
  <si>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</si>
  <si>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</si>
  <si>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</si>
  <si>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</si>
  <si>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</si>
  <si>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</si>
  <si>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</si>
  <si>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</si>
  <si>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</si>
  <si>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</si>
  <si>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</si>
  <si>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</si>
  <si>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</si>
  <si>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</si>
  <si>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</si>
  <si>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</si>
  <si>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</si>
  <si>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</si>
  <si>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</si>
  <si>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</si>
  <si>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</si>
  <si>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</si>
  <si>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</si>
  <si>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</si>
  <si>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</si>
  <si>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</si>
  <si>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</si>
  <si>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</si>
  <si>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</si>
  <si>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</si>
  <si>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</si>
  <si>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</si>
  <si>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</si>
  <si>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</si>
  <si>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</si>
  <si>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</si>
  <si>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</si>
  <si>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</si>
  <si>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</si>
  <si>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</si>
  <si>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</si>
  <si>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</si>
  <si>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</si>
  <si>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</si>
  <si>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</si>
  <si>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</si>
  <si>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</si>
  <si>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</si>
  <si>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</si>
  <si>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</si>
  <si>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</si>
  <si>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</si>
  <si>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</si>
  <si>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</si>
  <si>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</si>
  <si>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</si>
  <si>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</si>
  <si>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</si>
  <si>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</si>
  <si>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</si>
  <si>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</si>
  <si>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</si>
  <si>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</si>
  <si>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</si>
  <si>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</si>
  <si>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</si>
  <si>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</si>
  <si>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</si>
  <si>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</si>
  <si>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</si>
  <si>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</si>
  <si>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</si>
  <si>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</si>
  <si>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</si>
  <si>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</si>
  <si>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</si>
  <si>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</si>
  <si>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</si>
  <si>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</si>
  <si>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</si>
  <si>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</si>
  <si>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</si>
  <si>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</si>
  <si>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</si>
  <si>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</si>
  <si>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</si>
  <si>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</si>
  <si>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</si>
  <si>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</si>
  <si>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</si>
  <si>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</si>
  <si>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</si>
  <si>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</si>
  <si>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</si>
  <si>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</si>
  <si>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</si>
  <si>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</si>
  <si>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</si>
  <si>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</si>
  <si>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</si>
  <si>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</si>
  <si>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</si>
  <si>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</si>
  <si>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</si>
  <si>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</si>
  <si>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</si>
  <si>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</si>
  <si>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</si>
  <si>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</si>
  <si>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</si>
  <si>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</si>
  <si>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</si>
  <si>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</si>
  <si>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</si>
  <si>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</si>
  <si>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</si>
  <si>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</si>
  <si>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</si>
  <si>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</si>
  <si>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</si>
  <si>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</si>
  <si>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</si>
  <si>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</si>
  <si>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</si>
  <si>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</si>
  <si>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</si>
  <si>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</si>
  <si>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</si>
  <si>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</si>
  <si>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</si>
  <si>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</si>
  <si>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</si>
  <si>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</si>
  <si>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</si>
  <si>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</si>
  <si>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</si>
  <si>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</si>
  <si>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</si>
  <si>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</si>
  <si>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</si>
  <si>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</si>
  <si>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</si>
  <si>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</si>
  <si>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</si>
  <si>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</si>
  <si>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</si>
  <si>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</si>
  <si>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</si>
  <si>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</si>
  <si>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</si>
  <si>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</si>
  <si>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</si>
  <si>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</si>
  <si>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</si>
  <si>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</si>
  <si>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</si>
  <si>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</si>
  <si>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</si>
  <si>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</si>
  <si>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</si>
  <si>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</si>
  <si>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</si>
  <si>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</si>
  <si>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</si>
  <si>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</si>
  <si>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</si>
  <si>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</si>
  <si>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</si>
  <si>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</si>
  <si>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</si>
  <si>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</si>
  <si>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</si>
  <si>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</si>
  <si>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</si>
  <si>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</si>
  <si>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</si>
  <si>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</si>
  <si>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</si>
  <si>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</si>
  <si>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</si>
  <si>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</si>
  <si>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</si>
  <si>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</si>
  <si>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</si>
  <si>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</si>
  <si>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</si>
  <si>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</si>
  <si>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</si>
  <si>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</si>
  <si>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</si>
  <si>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</si>
  <si>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</si>
  <si>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</si>
  <si>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</si>
  <si>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</si>
  <si>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</si>
  <si>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</si>
  <si>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</si>
  <si>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</si>
  <si>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</si>
  <si>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</si>
  <si>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</si>
  <si>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</si>
  <si>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</si>
  <si>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</si>
  <si>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</si>
  <si>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</si>
  <si>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</si>
  <si>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</si>
  <si>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</si>
  <si>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</si>
  <si>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</si>
  <si>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</si>
  <si>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</si>
  <si>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</si>
  <si>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</si>
  <si>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</si>
  <si>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</si>
  <si>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</si>
  <si>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</si>
  <si>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</si>
  <si>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</si>
  <si>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</si>
  <si>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</si>
  <si>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</si>
  <si>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</si>
  <si>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</si>
  <si>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</si>
  <si>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</si>
  <si>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</si>
  <si>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</si>
  <si>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</si>
  <si>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</si>
  <si>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</si>
  <si>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</si>
  <si>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</si>
  <si>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</si>
  <si>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</si>
  <si>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</si>
  <si>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</si>
  <si>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</si>
  <si>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</si>
  <si>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</si>
  <si>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</si>
  <si>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</si>
  <si>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</si>
  <si>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</si>
  <si>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</si>
  <si>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</si>
  <si>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</si>
  <si>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</si>
  <si>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</si>
  <si>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</si>
  <si>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</si>
  <si>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</si>
  <si>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</si>
  <si>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</si>
  <si>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</si>
  <si>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</si>
  <si>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</si>
  <si>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</si>
  <si>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</si>
  <si>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</si>
  <si>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</si>
  <si>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</si>
  <si>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</si>
  <si>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</si>
  <si>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</si>
  <si>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</si>
  <si>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</si>
  <si>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</si>
  <si>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</si>
  <si>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</si>
  <si>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</si>
  <si>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</si>
  <si>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</si>
  <si>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</si>
  <si>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</si>
  <si>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</si>
  <si>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</si>
  <si>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</si>
  <si>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</si>
  <si>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</si>
  <si>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</si>
  <si>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</si>
  <si>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</si>
  <si>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</si>
  <si>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</si>
  <si>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</si>
  <si>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</si>
  <si>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</si>
  <si>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</si>
  <si>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</si>
  <si>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</si>
  <si>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</si>
  <si>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</si>
  <si>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</si>
  <si>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</si>
  <si>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</si>
  <si>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</si>
  <si>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</si>
  <si>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</si>
  <si>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</si>
  <si>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</si>
  <si>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</si>
  <si>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</si>
  <si>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</si>
  <si>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</si>
  <si>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</si>
  <si>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</si>
  <si>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</si>
  <si>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</si>
  <si>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</si>
  <si>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</si>
  <si>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</si>
  <si>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</si>
  <si>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</si>
  <si>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</si>
  <si>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</si>
  <si>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</si>
  <si>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</si>
  <si>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</si>
  <si>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</si>
  <si>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</si>
  <si>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</si>
  <si>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</si>
  <si>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</si>
  <si>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</si>
  <si>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</si>
  <si>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</si>
  <si>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</si>
  <si>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</si>
  <si>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</si>
  <si>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</si>
  <si>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</si>
  <si>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</si>
  <si>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</si>
  <si>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</si>
  <si>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</si>
  <si>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</si>
  <si>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</si>
  <si>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</si>
  <si>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</si>
  <si>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</si>
  <si>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</si>
  <si>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</si>
  <si>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</si>
  <si>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</si>
  <si>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</si>
  <si>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</si>
  <si>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</si>
  <si>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</si>
  <si>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</si>
  <si>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</si>
  <si>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</si>
  <si>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</si>
  <si>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</si>
  <si>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</si>
  <si>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</si>
  <si>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</si>
  <si>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</si>
  <si>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</si>
  <si>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</si>
  <si>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</si>
  <si>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</si>
  <si>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</si>
  <si>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</si>
  <si>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</si>
  <si>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</si>
  <si>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</si>
  <si>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</si>
  <si>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</si>
  <si>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</si>
  <si>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</si>
  <si>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</si>
  <si>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</si>
  <si>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</si>
  <si>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</si>
  <si>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</si>
  <si>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</si>
  <si>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</si>
  <si>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</si>
  <si>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</si>
  <si>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</si>
  <si>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</si>
  <si>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</si>
  <si>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</si>
  <si>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</si>
  <si>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</si>
  <si>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</si>
  <si>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</si>
  <si>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</si>
  <si>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</si>
  <si>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</si>
  <si>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</si>
  <si>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</si>
  <si>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</si>
  <si>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</si>
  <si>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</si>
  <si>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</si>
  <si>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</si>
  <si>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</si>
  <si>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</si>
  <si>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</si>
  <si>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</si>
  <si>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</si>
  <si>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</si>
  <si>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</si>
  <si>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</si>
  <si>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</si>
  <si>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</si>
  <si>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</si>
  <si>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</si>
  <si>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</si>
  <si>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</si>
  <si>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</si>
  <si>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</si>
  <si>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</si>
  <si>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</si>
  <si>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</si>
  <si>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</si>
  <si>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</si>
  <si>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</si>
  <si>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</si>
  <si>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</si>
  <si>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</si>
  <si>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</si>
  <si>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</si>
  <si>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</si>
  <si>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</si>
  <si>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</si>
  <si>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</si>
  <si>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</si>
  <si>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</si>
  <si>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</si>
  <si>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</si>
  <si>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</si>
  <si>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</si>
  <si>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</si>
  <si>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</si>
  <si>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</si>
  <si>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</si>
  <si>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</si>
  <si>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</si>
  <si>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</si>
  <si>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</si>
  <si>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</si>
  <si>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</si>
  <si>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</si>
  <si>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</si>
  <si>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</si>
  <si>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</si>
  <si>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</si>
  <si>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</si>
  <si>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</si>
  <si>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</si>
  <si>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</si>
  <si>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</si>
  <si>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</si>
  <si>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</si>
  <si>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</si>
  <si>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</si>
  <si>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</si>
  <si>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</si>
  <si>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</si>
  <si>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</si>
  <si>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</si>
  <si>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</si>
  <si>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</si>
  <si>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</si>
  <si>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</si>
  <si>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</si>
  <si>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</si>
  <si>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</si>
  <si>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</si>
  <si>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</si>
  <si>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</si>
  <si>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</si>
  <si>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</si>
  <si>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</si>
  <si>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</si>
  <si>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</si>
  <si>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</si>
  <si>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</si>
  <si>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</si>
  <si>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</si>
  <si>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</si>
  <si>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</si>
  <si>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</si>
  <si>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</si>
  <si>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</si>
  <si>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</si>
  <si>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</si>
  <si>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</si>
  <si>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</si>
  <si>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</si>
  <si>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</si>
  <si>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</si>
  <si>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</si>
  <si>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</si>
  <si>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</si>
  <si>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</si>
  <si>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</si>
  <si>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</si>
  <si>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</si>
  <si>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</si>
  <si>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</si>
  <si>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</si>
  <si>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</si>
  <si>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</si>
  <si>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</si>
  <si>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</si>
  <si>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</si>
  <si>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</si>
  <si>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</si>
  <si>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</si>
  <si>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</si>
  <si>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</si>
  <si>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</si>
  <si>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</si>
  <si>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</si>
  <si>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</si>
  <si>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</si>
  <si>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</si>
  <si>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</si>
  <si>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</si>
  <si>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</si>
  <si>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</si>
  <si>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</si>
  <si>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</si>
  <si>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</si>
  <si>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</si>
  <si>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</si>
  <si>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</si>
  <si>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</si>
  <si>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</si>
  <si>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</si>
  <si>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</si>
  <si>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</si>
  <si>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</si>
  <si>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</si>
  <si>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</si>
  <si>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</si>
  <si>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</si>
  <si>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</si>
  <si>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</si>
  <si>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</si>
  <si>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</si>
  <si>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</si>
  <si>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</si>
  <si>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</si>
  <si>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</si>
  <si>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</si>
  <si>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</si>
  <si>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</si>
  <si>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</si>
  <si>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</si>
  <si>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</si>
  <si>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</si>
  <si>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</si>
  <si>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</si>
  <si>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</si>
  <si>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</si>
  <si>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</si>
  <si>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</si>
  <si>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</si>
  <si>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</si>
  <si>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</si>
  <si>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</si>
  <si>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</si>
  <si>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</si>
  <si>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</si>
  <si>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</si>
  <si>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</si>
  <si>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</si>
  <si>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</si>
  <si>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</si>
  <si>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</si>
  <si>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</si>
  <si>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</si>
  <si>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</si>
  <si>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</si>
  <si>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</si>
  <si>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</si>
  <si>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</si>
  <si>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</si>
  <si>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</si>
  <si>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</si>
  <si>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</si>
  <si>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</si>
  <si>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</si>
  <si>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</si>
  <si>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</si>
  <si>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</si>
  <si>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</si>
  <si>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</si>
  <si>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</si>
  <si>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</si>
  <si>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</si>
  <si>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</si>
  <si>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</si>
  <si>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</si>
  <si>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</si>
  <si>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</si>
  <si>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</si>
  <si>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</si>
  <si>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</si>
  <si>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</si>
  <si>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</si>
  <si>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</si>
  <si>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</si>
  <si>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</si>
  <si>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</si>
  <si>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</si>
  <si>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</si>
  <si>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</si>
  <si>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</si>
  <si>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</si>
  <si>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</si>
  <si>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</si>
  <si>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</si>
  <si>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</si>
  <si>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</si>
  <si>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</si>
  <si>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</si>
  <si>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</si>
  <si>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</si>
  <si>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</si>
  <si>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</si>
  <si>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</si>
  <si>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</si>
  <si>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</si>
  <si>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</si>
  <si>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</si>
  <si>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</si>
  <si>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</si>
  <si>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</si>
  <si>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</si>
  <si>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</si>
  <si>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</si>
  <si>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</si>
  <si>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</si>
  <si>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</si>
  <si>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</si>
  <si>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</si>
  <si>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</si>
  <si>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</si>
  <si>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</si>
  <si>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</si>
  <si>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</si>
  <si>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</si>
  <si>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</si>
  <si>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</si>
  <si>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</si>
  <si>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</si>
  <si>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</si>
  <si>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</si>
  <si>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</si>
  <si>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</si>
  <si>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</si>
  <si>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</si>
  <si>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</si>
  <si>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</si>
  <si>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</si>
  <si>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</si>
  <si>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</si>
  <si>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</si>
  <si>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</si>
  <si>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</si>
  <si>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</si>
  <si>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</si>
  <si>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</si>
  <si>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</si>
  <si>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</si>
  <si>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</si>
  <si>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</si>
  <si>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</si>
  <si>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</si>
  <si>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</si>
  <si>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</si>
  <si>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</si>
  <si>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</si>
  <si>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</si>
  <si>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</si>
  <si>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</si>
  <si>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</si>
  <si>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</si>
  <si>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</si>
  <si>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</si>
  <si>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</si>
  <si>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</si>
  <si>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</si>
  <si>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</si>
  <si>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</si>
  <si>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</si>
  <si>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</si>
  <si>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</si>
  <si>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</si>
  <si>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</si>
  <si>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</si>
  <si>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</si>
  <si>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</si>
  <si>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</si>
  <si>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</si>
  <si>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</si>
  <si>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</si>
  <si>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</si>
  <si>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</si>
  <si>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</si>
  <si>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</si>
  <si>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</si>
  <si>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</si>
  <si>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</si>
  <si>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</si>
  <si>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</si>
  <si>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</si>
  <si>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</si>
  <si>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</si>
  <si>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</si>
  <si>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</si>
  <si>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</si>
  <si>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</si>
  <si>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</si>
  <si>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</si>
  <si>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</si>
  <si>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</si>
  <si>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</si>
  <si>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</si>
  <si>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</si>
  <si>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</si>
  <si>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</si>
  <si>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</si>
  <si>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</si>
  <si>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</si>
  <si>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</si>
  <si>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</si>
  <si>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</si>
  <si>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</si>
  <si>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</si>
  <si>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</si>
  <si>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</si>
  <si>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</si>
  <si>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</si>
  <si>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</si>
  <si>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</si>
  <si>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</si>
  <si>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</si>
  <si>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</si>
  <si>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</si>
  <si>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</si>
  <si>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</si>
  <si>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</si>
  <si>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</si>
  <si>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</si>
  <si>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</si>
  <si>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</si>
  <si>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</si>
  <si>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</si>
  <si>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</si>
  <si>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</si>
  <si>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</si>
  <si>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</si>
  <si>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</si>
  <si>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</si>
  <si>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</si>
  <si>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</si>
  <si>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</si>
  <si>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</si>
  <si>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</si>
  <si>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</si>
  <si>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</si>
  <si>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</si>
  <si>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</si>
  <si>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</si>
  <si>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</si>
  <si>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</si>
  <si>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</si>
  <si>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</si>
  <si>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</si>
  <si>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</si>
  <si>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</si>
  <si>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</si>
  <si>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</si>
  <si>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</si>
  <si>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</si>
  <si>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</si>
  <si>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</si>
  <si>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</si>
  <si>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</si>
  <si>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</si>
  <si>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</si>
  <si>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</si>
  <si>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</si>
  <si>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</si>
  <si>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</si>
  <si>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</si>
  <si>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</si>
  <si>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</si>
  <si>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</si>
  <si>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</si>
  <si>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</si>
  <si>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</si>
  <si>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</si>
  <si>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</si>
  <si>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</si>
  <si>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</si>
  <si>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</si>
  <si>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</si>
  <si>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</si>
  <si>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</si>
  <si>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</si>
  <si>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</si>
  <si>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</si>
  <si>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</si>
  <si>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</si>
  <si>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</si>
  <si>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</si>
  <si>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</si>
  <si>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</si>
  <si>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</si>
  <si>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</si>
  <si>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</si>
  <si>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</si>
  <si>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</si>
  <si>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</si>
  <si>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</si>
  <si>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</si>
  <si>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</si>
  <si>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</si>
  <si>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</si>
  <si>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</si>
  <si>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</si>
  <si>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</si>
  <si>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</si>
  <si>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</si>
  <si>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</si>
  <si>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</si>
  <si>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</si>
  <si>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</si>
  <si>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</si>
  <si>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</si>
  <si>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</si>
  <si>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</si>
  <si>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</si>
  <si>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</si>
  <si>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</si>
  <si>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</si>
  <si>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</si>
  <si>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</si>
  <si>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</si>
  <si>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</si>
  <si>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</si>
  <si>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</si>
  <si>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</si>
  <si>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</si>
  <si>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</si>
  <si>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</si>
  <si>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</si>
  <si>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</si>
  <si>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</si>
  <si>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</si>
  <si>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</si>
  <si>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</si>
  <si>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</si>
  <si>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</si>
  <si>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</si>
  <si>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</si>
  <si>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</si>
  <si>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</si>
  <si>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</si>
  <si>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</si>
  <si>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</si>
  <si>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</si>
  <si>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</si>
  <si>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</si>
  <si>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</si>
  <si>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</si>
  <si>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</si>
  <si>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</si>
  <si>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</si>
  <si>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</si>
  <si>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</si>
  <si>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</si>
  <si>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</si>
  <si>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</si>
  <si>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</si>
  <si>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</si>
  <si>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</si>
  <si>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</si>
  <si>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</si>
  <si>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</si>
  <si>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</si>
  <si>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</si>
  <si>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</si>
  <si>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</si>
  <si>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</si>
  <si>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</si>
  <si>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</si>
  <si>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</si>
  <si>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</si>
  <si>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</si>
  <si>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</si>
  <si>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</si>
  <si>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</si>
  <si>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</si>
  <si>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</si>
  <si>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</si>
  <si>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</si>
  <si>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</si>
  <si>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</si>
  <si>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</si>
  <si>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</si>
  <si>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</si>
  <si>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</si>
  <si>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</si>
  <si>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</si>
  <si>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</si>
  <si>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</si>
  <si>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</si>
  <si>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</si>
  <si>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</si>
  <si>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</si>
  <si>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</si>
  <si>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</si>
  <si>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</si>
  <si>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</si>
  <si>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</si>
  <si>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</si>
  <si>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</si>
  <si>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</si>
  <si>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</si>
  <si>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</si>
  <si>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</si>
  <si>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</si>
  <si>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</si>
  <si>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</si>
  <si>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</si>
  <si>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</si>
  <si>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</si>
  <si>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</si>
  <si>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</si>
  <si>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</si>
  <si>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</si>
  <si>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</si>
  <si>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</si>
  <si>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</si>
  <si>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</si>
  <si>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</si>
  <si>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</si>
  <si>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</si>
  <si>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</si>
  <si>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</si>
  <si>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</si>
  <si>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</si>
  <si>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</si>
  <si>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</si>
  <si>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</si>
  <si>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</si>
  <si>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</si>
  <si>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</si>
  <si>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</si>
  <si>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</si>
  <si>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</si>
  <si>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</si>
  <si>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</si>
  <si>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</si>
  <si>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</si>
  <si>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</si>
  <si>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</si>
  <si>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</si>
  <si>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</si>
  <si>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</si>
  <si>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</si>
  <si>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</si>
  <si>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</si>
  <si>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</si>
  <si>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</si>
  <si>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</si>
  <si>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</si>
  <si>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</si>
  <si>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</si>
  <si>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</si>
  <si>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</si>
  <si>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</si>
  <si>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</si>
  <si>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</si>
  <si>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</si>
  <si>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</si>
  <si>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</si>
  <si>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</si>
  <si>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</si>
  <si>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</si>
  <si>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</si>
  <si>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</si>
  <si>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</si>
  <si>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</si>
  <si>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</si>
  <si>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</si>
  <si>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</si>
  <si>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</si>
  <si>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</si>
  <si>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</si>
  <si>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</si>
  <si>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</si>
  <si>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</si>
  <si>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</si>
  <si>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</si>
  <si>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</si>
  <si>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</si>
  <si>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</si>
  <si>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</si>
  <si>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</si>
  <si>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</si>
  <si>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</si>
  <si>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</si>
  <si>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</si>
  <si>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</si>
  <si>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</si>
  <si>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</si>
  <si>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</si>
  <si>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</si>
  <si>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</si>
  <si>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</si>
  <si>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</si>
  <si>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</si>
  <si>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</si>
  <si>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</si>
  <si>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</si>
  <si>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</si>
  <si>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</si>
  <si>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</si>
  <si>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</si>
  <si>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</si>
  <si>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</si>
  <si>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</si>
  <si>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</si>
  <si>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</si>
  <si>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</si>
  <si>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</si>
  <si>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</si>
  <si>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</si>
  <si>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</si>
  <si>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</si>
  <si>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</si>
  <si>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</si>
  <si>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</si>
  <si>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</si>
  <si>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</si>
  <si>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</si>
  <si>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</si>
  <si>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</si>
  <si>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</si>
  <si>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</si>
  <si>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</si>
  <si>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</si>
  <si>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</si>
  <si>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</si>
  <si>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</si>
  <si>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</si>
  <si>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</si>
  <si>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</si>
  <si>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</si>
  <si>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</si>
  <si>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</si>
  <si>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</si>
  <si>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</si>
  <si>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</si>
  <si>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</si>
  <si>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</si>
  <si>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</si>
  <si>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</si>
  <si>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</si>
  <si>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</si>
  <si>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</si>
  <si>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</si>
  <si>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</si>
  <si>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</si>
  <si>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</si>
  <si>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</si>
  <si>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</si>
  <si>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</si>
  <si>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</si>
  <si>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</si>
  <si>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</si>
  <si>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</si>
  <si>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</si>
  <si>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</si>
  <si>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</si>
  <si>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</si>
  <si>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</si>
  <si>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</si>
  <si>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</si>
  <si>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</si>
  <si>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</si>
  <si>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</si>
  <si>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</si>
  <si>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</si>
  <si>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</si>
  <si>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</si>
  <si>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</si>
  <si>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</si>
  <si>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</si>
  <si>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</si>
  <si>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</si>
  <si>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</si>
  <si>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</si>
  <si>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</si>
  <si>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</si>
  <si>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</si>
  <si>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</si>
  <si>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</si>
  <si>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</si>
  <si>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</si>
  <si>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</si>
  <si>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</si>
  <si>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</si>
  <si>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</si>
  <si>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</si>
  <si>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</si>
  <si>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</si>
  <si>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</si>
  <si>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</si>
  <si>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</si>
  <si>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</si>
  <si>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</si>
  <si>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</si>
  <si>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</si>
  <si>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</si>
  <si>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</si>
  <si>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</si>
  <si>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</si>
  <si>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</si>
  <si>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</si>
  <si>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</si>
  <si>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</si>
  <si>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</si>
  <si>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</si>
  <si>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</si>
  <si>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</si>
  <si>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</si>
  <si>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</si>
  <si>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</si>
  <si>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</si>
  <si>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</si>
  <si>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</si>
  <si>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</si>
  <si>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</si>
  <si>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</si>
  <si>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</si>
  <si>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</si>
  <si>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</si>
  <si>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</si>
  <si>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</si>
  <si>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</si>
  <si>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</si>
  <si>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</si>
  <si>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</si>
  <si>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</si>
  <si>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</si>
  <si>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</si>
  <si>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</si>
  <si>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</si>
  <si>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</si>
  <si>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</si>
  <si>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</si>
  <si>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</si>
  <si>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</si>
  <si>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</si>
  <si>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</si>
  <si>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</si>
  <si>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</si>
  <si>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</si>
  <si>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</si>
  <si>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</si>
  <si>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</si>
  <si>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</si>
  <si>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</si>
  <si>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</si>
  <si>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</si>
  <si>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</si>
  <si>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</si>
  <si>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</si>
  <si>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</si>
  <si>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</si>
  <si>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</si>
  <si>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</si>
  <si>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</si>
  <si>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</si>
  <si>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</si>
  <si>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</si>
  <si>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</si>
  <si>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</si>
  <si>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</si>
  <si>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</si>
  <si>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</si>
  <si>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</si>
  <si>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</si>
  <si>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</si>
  <si>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</si>
  <si>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</si>
  <si>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</si>
  <si>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</si>
  <si>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</si>
  <si>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</si>
  <si>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</si>
  <si>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</si>
  <si>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</si>
  <si>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</si>
  <si>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</si>
  <si>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</si>
  <si>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</si>
  <si>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</si>
  <si>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</si>
  <si>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</si>
  <si>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</si>
  <si>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</si>
  <si>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</si>
  <si>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</si>
  <si>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</si>
  <si>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</si>
  <si>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</si>
  <si>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</si>
  <si>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</si>
  <si>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</si>
  <si>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</si>
  <si>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</si>
  <si>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</si>
  <si>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</si>
  <si>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</si>
  <si>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</si>
  <si>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</si>
  <si>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</si>
  <si>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</si>
  <si>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</si>
  <si>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</si>
  <si>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</si>
  <si>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</si>
  <si>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</si>
  <si>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</si>
  <si>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</si>
  <si>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</si>
  <si>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</si>
  <si>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</si>
  <si>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</si>
  <si>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</si>
  <si>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</si>
  <si>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</si>
  <si>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</si>
  <si>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</si>
  <si>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</si>
  <si>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</si>
  <si>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</si>
  <si>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</si>
  <si>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</si>
  <si>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</si>
  <si>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</si>
  <si>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</si>
  <si>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</si>
  <si>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</si>
  <si>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</si>
  <si>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</si>
  <si>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</si>
  <si>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</si>
  <si>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</si>
  <si>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</si>
  <si>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</si>
  <si>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</si>
  <si>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</si>
  <si>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</si>
  <si>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</si>
  <si>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</si>
  <si>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</si>
  <si>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</si>
  <si>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</si>
  <si>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</si>
  <si>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</si>
  <si>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</si>
  <si>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</si>
  <si>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</si>
  <si>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</si>
  <si>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</si>
  <si>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</si>
  <si>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</si>
  <si>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</si>
  <si>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</si>
  <si>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</si>
  <si>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</si>
  <si>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</si>
  <si>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</si>
  <si>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</si>
  <si>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</si>
  <si>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</si>
  <si>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</si>
  <si>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</si>
  <si>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</si>
  <si>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</si>
  <si>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</si>
  <si>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</si>
  <si>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</si>
  <si>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</si>
  <si>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</si>
  <si>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</si>
  <si>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</si>
  <si>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</si>
  <si>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</si>
  <si>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</si>
  <si>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</si>
  <si>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</si>
  <si>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</si>
  <si>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</si>
  <si>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</si>
  <si>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</si>
  <si>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</si>
  <si>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</si>
  <si>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</si>
  <si>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</si>
  <si>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</si>
  <si>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</si>
  <si>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</si>
  <si>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</si>
  <si>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</si>
  <si>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</si>
  <si>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</si>
  <si>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</si>
  <si>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</si>
  <si>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</si>
  <si>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</si>
  <si>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</si>
  <si>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</si>
  <si>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</si>
  <si>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</si>
  <si>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</si>
  <si>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</si>
  <si>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</si>
  <si>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</si>
  <si>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</si>
  <si>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</si>
  <si>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</si>
  <si>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</si>
  <si>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</si>
  <si>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</si>
  <si>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</si>
  <si>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</si>
  <si>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</si>
  <si>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</si>
  <si>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</si>
  <si>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</si>
  <si>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</si>
  <si>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</si>
  <si>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</si>
  <si>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</si>
  <si>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</si>
  <si>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</si>
  <si>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</si>
  <si>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</si>
  <si>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</si>
  <si>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</si>
  <si>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</si>
  <si>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</si>
  <si>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</si>
  <si>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</si>
  <si>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</si>
  <si>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</si>
  <si>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</si>
  <si>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</si>
  <si>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</si>
  <si>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</si>
  <si>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</si>
  <si>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</si>
  <si>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</si>
  <si>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</si>
  <si>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</si>
  <si>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</si>
  <si>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</si>
  <si>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</si>
  <si>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</si>
  <si>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</si>
  <si>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</si>
  <si>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</si>
  <si>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</si>
  <si>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</si>
  <si>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</si>
  <si>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</si>
  <si>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</si>
  <si>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</si>
  <si>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</si>
  <si>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</si>
  <si>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</si>
  <si>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</si>
  <si>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</si>
  <si>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</si>
  <si>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</si>
  <si>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</si>
  <si>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</si>
  <si>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</si>
  <si>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</si>
  <si>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</si>
  <si>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</si>
  <si>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</si>
  <si>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</si>
  <si>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</si>
  <si>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</si>
  <si>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</si>
  <si>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</si>
  <si>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</si>
  <si>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</si>
  <si>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</si>
  <si>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</si>
  <si>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</si>
  <si>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</si>
  <si>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</si>
  <si>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</si>
  <si>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</si>
  <si>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</si>
  <si>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</si>
  <si>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</si>
  <si>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</si>
  <si>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</si>
  <si>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</si>
  <si>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</si>
  <si>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</si>
  <si>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</si>
  <si>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</si>
  <si>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</si>
  <si>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</si>
  <si>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</si>
  <si>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</si>
  <si>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</si>
  <si>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</si>
  <si>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</si>
  <si>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</si>
  <si>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</si>
  <si>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</si>
  <si>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</si>
  <si>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</si>
  <si>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</si>
  <si>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</si>
  <si>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</si>
  <si>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</si>
  <si>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</si>
  <si>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</si>
  <si>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</si>
  <si>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</si>
  <si>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</si>
  <si>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</si>
  <si>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</si>
  <si>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</si>
  <si>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</si>
  <si>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</si>
  <si>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</si>
  <si>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</si>
  <si>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</si>
  <si>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</si>
  <si>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</si>
  <si>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</si>
  <si>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</si>
  <si>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</si>
  <si>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</si>
  <si>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</si>
  <si>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</si>
  <si>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</si>
  <si>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</si>
  <si>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</si>
  <si>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</si>
  <si>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</si>
  <si>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</si>
  <si>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</si>
  <si>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</si>
  <si>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</si>
  <si>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</si>
  <si>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</si>
  <si>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</si>
  <si>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</si>
  <si>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</si>
  <si>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</si>
  <si>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</si>
  <si>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</si>
  <si>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</si>
  <si>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</si>
  <si>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</si>
  <si>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</si>
  <si>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</si>
  <si>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</si>
  <si>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</si>
  <si>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</si>
  <si>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</si>
  <si>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</si>
  <si>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</si>
  <si>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</si>
  <si>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</si>
  <si>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</si>
  <si>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</si>
  <si>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</si>
  <si>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</si>
  <si>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</si>
  <si>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</si>
  <si>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</si>
  <si>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</si>
  <si>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</si>
  <si>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</si>
  <si>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</si>
  <si>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</si>
  <si>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</si>
  <si>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</si>
  <si>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</si>
  <si>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</si>
  <si>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</si>
  <si>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</si>
  <si>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</si>
  <si>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</si>
  <si>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</si>
  <si>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</si>
  <si>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</si>
  <si>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</si>
  <si>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</si>
  <si>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</si>
  <si>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</si>
  <si>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</si>
  <si>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</si>
  <si>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</si>
  <si>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</si>
  <si>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</si>
  <si>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</si>
  <si>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</si>
  <si>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</si>
  <si>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</si>
  <si>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</si>
  <si>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</si>
  <si>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</si>
  <si>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</si>
  <si>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</si>
  <si>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</si>
  <si>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</si>
  <si>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</si>
  <si>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</si>
  <si>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</si>
  <si>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</si>
  <si>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</si>
  <si>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</si>
  <si>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</si>
  <si>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</si>
  <si>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</si>
  <si>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</si>
  <si>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</si>
  <si>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</si>
  <si>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</si>
  <si>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</si>
  <si>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</si>
  <si>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</si>
  <si>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</si>
  <si>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</si>
  <si>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</si>
  <si>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</si>
  <si>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</si>
  <si>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</si>
  <si>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</si>
  <si>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</si>
  <si>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</si>
  <si>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</si>
  <si>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</si>
  <si>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</si>
  <si>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</si>
  <si>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</si>
  <si>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</si>
  <si>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</si>
  <si>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</si>
  <si>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</si>
  <si>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</si>
  <si>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</si>
  <si>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</si>
  <si>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</si>
  <si>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</si>
  <si>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</si>
  <si>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</si>
  <si>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</si>
  <si>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</si>
  <si>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</si>
  <si>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</si>
  <si>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</si>
  <si>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</si>
  <si>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</si>
  <si>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</si>
  <si>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</si>
  <si>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</si>
  <si>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</si>
  <si>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</si>
  <si>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</si>
  <si>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</si>
  <si>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</si>
  <si>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</si>
  <si>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</si>
  <si>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</si>
  <si>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</si>
  <si>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</si>
  <si>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</si>
  <si>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</si>
  <si>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</si>
  <si>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</si>
  <si>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</si>
  <si>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</si>
  <si>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</si>
  <si>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</si>
  <si>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</si>
  <si>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</si>
  <si>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</si>
  <si>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</si>
  <si>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</si>
  <si>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</si>
  <si>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</si>
  <si>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</si>
  <si>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</si>
  <si>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</si>
  <si>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</si>
  <si>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</si>
  <si>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</si>
  <si>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</si>
  <si>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</si>
  <si>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</si>
  <si>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</si>
  <si>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</si>
  <si>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</si>
  <si>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</si>
  <si>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</si>
  <si>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</si>
  <si>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</si>
  <si>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</si>
  <si>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</si>
  <si>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</si>
  <si>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</si>
  <si>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</si>
  <si>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</si>
  <si>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</si>
  <si>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</si>
  <si>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</si>
  <si>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</si>
  <si>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</si>
  <si>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</si>
  <si>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</si>
  <si>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</si>
  <si>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</si>
  <si>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</si>
  <si>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</si>
  <si>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</si>
  <si>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</si>
  <si>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</si>
  <si>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</si>
  <si>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</si>
  <si>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</si>
  <si>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</si>
  <si>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</si>
  <si>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</si>
  <si>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</si>
  <si>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</si>
  <si>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</si>
  <si>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</si>
  <si>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</si>
  <si>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</si>
  <si>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</si>
  <si>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</si>
  <si>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</si>
  <si>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</si>
  <si>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</si>
  <si>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</si>
  <si>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</si>
  <si>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</si>
  <si>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</si>
  <si>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</si>
  <si>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</si>
  <si>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</si>
  <si>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</si>
  <si>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</si>
  <si>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</si>
  <si>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</si>
  <si>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</si>
  <si>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</si>
  <si>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</si>
  <si>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</si>
  <si>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</si>
  <si>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</si>
  <si>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</si>
  <si>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</si>
  <si>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</si>
  <si>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</si>
  <si>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</si>
  <si>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</si>
  <si>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</si>
  <si>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</si>
  <si>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</si>
  <si>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</si>
  <si>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</si>
  <si>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</si>
  <si>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</si>
  <si>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</si>
  <si>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</si>
  <si>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</si>
  <si>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</si>
  <si>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</si>
  <si>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</si>
  <si>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</si>
  <si>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</si>
  <si>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</si>
  <si>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</si>
  <si>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</si>
  <si>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</si>
  <si>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</si>
  <si>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</si>
  <si>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</si>
  <si>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</si>
  <si>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</si>
  <si>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</si>
  <si>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</si>
  <si>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</si>
  <si>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</si>
  <si>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</si>
  <si>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</si>
  <si>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</si>
  <si>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</si>
  <si>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</si>
  <si>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</si>
  <si>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</si>
  <si>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</si>
  <si>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</si>
  <si>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</si>
  <si>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</si>
  <si>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</si>
  <si>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</si>
  <si>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</si>
  <si>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</si>
  <si>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</si>
  <si>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</si>
  <si>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</si>
  <si>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</si>
  <si>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</si>
  <si>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</si>
  <si>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</si>
  <si>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</si>
  <si>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</si>
  <si>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</si>
  <si>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</si>
  <si>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</si>
  <si>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</si>
  <si>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</si>
  <si>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</si>
  <si>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</si>
  <si>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</si>
  <si>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</si>
  <si>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</si>
  <si>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</si>
  <si>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</si>
  <si>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</si>
  <si>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</si>
  <si>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</si>
  <si>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</si>
  <si>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</si>
  <si>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</si>
  <si>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</si>
  <si>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</si>
  <si>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</si>
  <si>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</si>
  <si>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</si>
  <si>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</si>
  <si>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</si>
  <si>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</si>
  <si>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</si>
  <si>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</si>
  <si>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</si>
  <si>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</si>
  <si>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</si>
  <si>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</si>
  <si>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</si>
  <si>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</si>
  <si>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</si>
  <si>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</si>
  <si>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</si>
  <si>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</si>
  <si>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</si>
  <si>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</si>
  <si>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</si>
  <si>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</si>
  <si>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</si>
  <si>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</si>
  <si>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</si>
  <si>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</si>
  <si>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</si>
  <si>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</si>
  <si>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</si>
  <si>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</si>
  <si>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</si>
  <si>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</si>
  <si>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</si>
  <si>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</si>
  <si>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</si>
  <si>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</si>
  <si>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</si>
  <si>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</si>
  <si>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</si>
  <si>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</si>
  <si>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</si>
  <si>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</si>
  <si>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</si>
  <si>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</si>
  <si>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</si>
  <si>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</si>
  <si>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</si>
  <si>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</si>
  <si>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</si>
  <si>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</si>
  <si>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</si>
  <si>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</si>
  <si>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</si>
  <si>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</si>
  <si>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</si>
  <si>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</si>
  <si>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</si>
  <si>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</si>
  <si>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</si>
  <si>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</si>
  <si>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</si>
  <si>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</si>
  <si>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</si>
  <si>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</si>
  <si>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</si>
  <si>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</si>
  <si>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</si>
  <si>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</si>
  <si>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</si>
  <si>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</si>
  <si>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</si>
  <si>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</si>
  <si>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</si>
  <si>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</si>
  <si>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</si>
  <si>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</si>
  <si>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</si>
  <si>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</si>
  <si>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</si>
  <si>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</si>
  <si>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</si>
  <si>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</si>
  <si>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</si>
  <si>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</si>
  <si>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</si>
  <si>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</si>
  <si>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</si>
  <si>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</si>
  <si>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</si>
  <si>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</si>
  <si>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</si>
  <si>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</si>
  <si>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</si>
  <si>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</si>
  <si>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</si>
  <si>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</si>
  <si>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</si>
  <si>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</si>
  <si>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</si>
  <si>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</si>
  <si>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</si>
  <si>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</si>
  <si>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</si>
  <si>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</si>
  <si>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</si>
  <si>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</si>
  <si>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</si>
  <si>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</si>
  <si>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</si>
  <si>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</si>
  <si>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</si>
  <si>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</si>
  <si>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</si>
  <si>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</si>
  <si>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</si>
  <si>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</si>
  <si>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</si>
  <si>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</si>
  <si>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</si>
  <si>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</si>
  <si>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</si>
  <si>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</si>
  <si>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</si>
  <si>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</si>
  <si>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</si>
  <si>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</si>
  <si>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</si>
  <si>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</si>
  <si>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</si>
  <si>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</si>
  <si>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</si>
  <si>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</si>
  <si>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</si>
  <si>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</si>
  <si>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</si>
  <si>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</si>
  <si>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</si>
  <si>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</si>
  <si>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</si>
  <si>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</si>
  <si>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</si>
  <si>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</si>
  <si>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</si>
  <si>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</si>
  <si>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</si>
  <si>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</si>
  <si>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</si>
  <si>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</si>
  <si>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</si>
  <si>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</si>
  <si>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</si>
  <si>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</si>
  <si>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</si>
  <si>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</si>
  <si>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</si>
  <si>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</si>
  <si>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</si>
  <si>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</si>
  <si>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</si>
  <si>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</si>
  <si>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</si>
  <si>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</si>
  <si>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</si>
  <si>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</si>
  <si>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</si>
  <si>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</si>
  <si>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</si>
  <si>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</si>
  <si>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</si>
  <si>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</si>
  <si>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</si>
  <si>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</si>
  <si>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</si>
  <si>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</si>
  <si>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</si>
  <si>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</si>
  <si>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</si>
  <si>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</si>
  <si>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</si>
  <si>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</si>
  <si>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</si>
  <si>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</si>
  <si>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</si>
  <si>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</si>
  <si>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</si>
  <si>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</si>
  <si>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</si>
  <si>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</si>
  <si>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</si>
  <si>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</si>
  <si>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</si>
  <si>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</si>
  <si>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</si>
  <si>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</si>
  <si>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</si>
  <si>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</si>
  <si>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</si>
  <si>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</si>
  <si>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</si>
  <si>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</si>
  <si>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</si>
  <si>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</si>
  <si>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</si>
  <si>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</si>
  <si>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</si>
  <si>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</si>
  <si>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</si>
  <si>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</si>
  <si>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</si>
  <si>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</si>
  <si>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</si>
  <si>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</si>
  <si>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</si>
  <si>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</si>
  <si>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</si>
  <si>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</si>
  <si>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</si>
  <si>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</si>
  <si>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</si>
  <si>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</si>
  <si>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</si>
  <si>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</si>
  <si>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</si>
  <si>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</si>
  <si>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</si>
  <si>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</si>
  <si>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</si>
  <si>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</si>
  <si>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</si>
  <si>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</si>
  <si>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</si>
  <si>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</si>
  <si>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</si>
  <si>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</si>
  <si>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</si>
  <si>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</si>
  <si>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</si>
  <si>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</si>
  <si>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</si>
  <si>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</si>
  <si>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</si>
  <si>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</si>
  <si>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</si>
  <si>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</si>
  <si>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</si>
  <si>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</si>
  <si>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</si>
  <si>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</si>
  <si>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</si>
  <si>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</si>
  <si>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</si>
  <si>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</si>
  <si>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</si>
  <si>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</si>
  <si>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</si>
  <si>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</si>
  <si>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</si>
  <si>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</si>
  <si>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</si>
  <si>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</si>
  <si>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</si>
  <si>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</si>
  <si>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</si>
  <si>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</si>
  <si>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</si>
  <si>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</si>
  <si>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</si>
  <si>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</si>
  <si>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</si>
  <si>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</si>
  <si>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</si>
  <si>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</si>
  <si>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</si>
  <si>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</si>
  <si>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</si>
  <si>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</si>
  <si>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</si>
  <si>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</si>
  <si>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</si>
  <si>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</si>
  <si>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</si>
  <si>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</si>
  <si>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</si>
  <si>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</si>
  <si>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</si>
  <si>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</si>
  <si>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</si>
  <si>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</si>
  <si>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</si>
  <si>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</si>
  <si>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</si>
  <si>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</si>
  <si>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</si>
  <si>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</si>
  <si>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</si>
  <si>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</si>
  <si>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</si>
  <si>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</si>
  <si>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</si>
  <si>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</si>
  <si>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</si>
  <si>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</si>
  <si>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</si>
  <si>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</si>
  <si>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</si>
  <si>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</si>
  <si>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</si>
  <si>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</si>
  <si>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</si>
  <si>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</si>
  <si>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</si>
  <si>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</si>
  <si>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</si>
  <si>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</si>
  <si>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</si>
  <si>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</si>
  <si>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</si>
  <si>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</si>
  <si>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</si>
  <si>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</si>
  <si>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</si>
  <si>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</si>
  <si>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</si>
  <si>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</si>
  <si>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</si>
  <si>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</si>
  <si>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</si>
  <si>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</si>
  <si>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</si>
  <si>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</si>
  <si>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</si>
  <si>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</si>
  <si>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</si>
  <si>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</si>
  <si>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</si>
  <si>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</si>
  <si>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</si>
  <si>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</si>
  <si>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</si>
  <si>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</si>
  <si>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</si>
  <si>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</si>
  <si>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</si>
  <si>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</si>
  <si>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</si>
  <si>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</si>
  <si>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</si>
  <si>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</si>
  <si>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</si>
  <si>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</si>
  <si>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</si>
  <si>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</si>
  <si>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</si>
  <si>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</si>
  <si>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</si>
  <si>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</si>
  <si>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</si>
  <si>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</si>
  <si>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</si>
  <si>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</si>
  <si>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</si>
  <si>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</si>
  <si>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</si>
  <si>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</si>
  <si>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</si>
  <si>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</si>
  <si>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</si>
  <si>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</si>
  <si>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</si>
  <si>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</si>
  <si>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</si>
  <si>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</si>
  <si>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</si>
  <si>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</si>
  <si>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</si>
  <si>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</si>
  <si>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</si>
  <si>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</si>
  <si>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</si>
  <si>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</si>
  <si>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</si>
  <si>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</si>
  <si>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</si>
  <si>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</si>
  <si>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</si>
  <si>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</si>
  <si>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</si>
  <si>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</si>
  <si>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</si>
  <si>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</si>
  <si>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</si>
  <si>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</si>
  <si>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</si>
  <si>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</si>
  <si>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</si>
  <si>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</si>
  <si>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</si>
  <si>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</si>
  <si>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</si>
  <si>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</si>
  <si>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</si>
  <si>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</si>
  <si>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</si>
  <si>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</si>
  <si>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</si>
  <si>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</si>
  <si>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</si>
  <si>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</si>
  <si>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</si>
  <si>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</si>
  <si>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</si>
  <si>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</si>
  <si>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</si>
  <si>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</si>
  <si>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</si>
  <si>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</si>
  <si>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</si>
  <si>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</si>
  <si>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</si>
  <si>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</si>
  <si>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</si>
  <si>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</si>
  <si>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</si>
  <si>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</si>
  <si>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</si>
  <si>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</si>
  <si>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</si>
  <si>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</si>
  <si>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</si>
  <si>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</si>
  <si>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</si>
  <si>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</si>
  <si>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</si>
  <si>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</si>
  <si>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</si>
  <si>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</si>
  <si>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</si>
  <si>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</si>
  <si>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</si>
  <si>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</si>
  <si>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</si>
  <si>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</si>
  <si>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</si>
  <si>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</si>
  <si>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</si>
  <si>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</si>
  <si>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</si>
  <si>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</si>
  <si>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</si>
  <si>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</si>
  <si>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</si>
  <si>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</si>
  <si>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</si>
  <si>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</si>
  <si>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</si>
  <si>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</si>
  <si>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</si>
  <si>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</si>
  <si>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</si>
  <si>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</si>
  <si>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</si>
  <si>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</si>
  <si>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</si>
  <si>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</si>
  <si>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</si>
  <si>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</si>
  <si>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</si>
  <si>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</si>
  <si>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</si>
  <si>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</si>
  <si>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</si>
  <si>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</si>
  <si>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</si>
  <si>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</si>
  <si>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</si>
  <si>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</si>
  <si>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</si>
  <si>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</si>
  <si>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</si>
  <si>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</si>
  <si>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</si>
  <si>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</si>
  <si>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</si>
  <si>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</si>
  <si>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</si>
  <si>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</si>
  <si>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</si>
  <si>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</si>
  <si>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</si>
  <si>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</si>
  <si>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</si>
  <si>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</si>
  <si>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</si>
  <si>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</si>
  <si>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</si>
  <si>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</si>
  <si>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</si>
  <si>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</si>
  <si>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</si>
  <si>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</si>
  <si>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</si>
  <si>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</si>
  <si>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</si>
  <si>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</si>
  <si>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</si>
  <si>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</si>
  <si>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</si>
  <si>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</si>
  <si>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</si>
  <si>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</si>
  <si>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</si>
  <si>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</si>
  <si>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</si>
  <si>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</si>
  <si>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</si>
  <si>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</si>
  <si>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</si>
  <si>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</si>
  <si>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</si>
  <si>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</si>
  <si>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</si>
  <si>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</si>
  <si>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</si>
  <si>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</si>
  <si>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</si>
  <si>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</si>
  <si>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</si>
  <si>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</si>
  <si>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</si>
  <si>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</si>
  <si>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</si>
  <si>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</si>
  <si>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</si>
  <si>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</si>
  <si>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</si>
  <si>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</si>
  <si>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</si>
  <si>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</si>
  <si>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</si>
  <si>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</si>
  <si>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</si>
  <si>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</si>
  <si>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</si>
  <si>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</si>
  <si>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</si>
  <si>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</si>
  <si>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</si>
  <si>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</si>
  <si>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</si>
  <si>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</si>
  <si>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</si>
  <si>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</si>
  <si>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</si>
  <si>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</si>
  <si>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</si>
  <si>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</si>
  <si>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</si>
  <si>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</si>
  <si>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</si>
  <si>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</si>
  <si>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</si>
  <si>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</si>
  <si>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</si>
  <si>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</si>
  <si>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</si>
  <si>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</si>
  <si>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</si>
  <si>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</si>
  <si>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</si>
  <si>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</si>
  <si>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</si>
  <si>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</si>
  <si>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</si>
  <si>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</si>
  <si>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</si>
  <si>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</si>
  <si>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</si>
  <si>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</si>
  <si>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</si>
  <si>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</si>
  <si>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</si>
  <si>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</si>
  <si>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</si>
  <si>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</si>
  <si>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</si>
  <si>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</si>
  <si>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</si>
  <si>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</si>
  <si>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</si>
  <si>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</si>
  <si>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</si>
  <si>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</si>
  <si>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</si>
  <si>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</si>
  <si>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</si>
  <si>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</si>
  <si>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</si>
  <si>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</si>
  <si>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</si>
  <si>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</si>
  <si>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</si>
  <si>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</si>
  <si>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</si>
  <si>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</si>
  <si>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</si>
  <si>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</si>
  <si>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</si>
  <si>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</si>
  <si>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</si>
  <si>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</si>
  <si>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</si>
  <si>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</si>
  <si>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</si>
  <si>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</si>
  <si>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</si>
  <si>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</si>
  <si>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</si>
  <si>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</si>
  <si>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</si>
  <si>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</si>
  <si>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</si>
  <si>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</si>
  <si>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</si>
  <si>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</si>
  <si>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</si>
  <si>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</si>
  <si>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</si>
  <si>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</si>
  <si>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</si>
  <si>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</si>
  <si>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</si>
  <si>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</si>
  <si>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</si>
  <si>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</si>
  <si>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</si>
  <si>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</si>
  <si>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</si>
  <si>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</si>
  <si>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</si>
  <si>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</si>
  <si>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</si>
  <si>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</si>
  <si>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</si>
  <si>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</si>
  <si>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</si>
  <si>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</si>
  <si>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</si>
  <si>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</si>
  <si>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</si>
  <si>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</si>
  <si>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</si>
  <si>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</si>
  <si>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</si>
  <si>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</si>
  <si>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</si>
  <si>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</si>
  <si>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</si>
  <si>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</si>
  <si>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</si>
  <si>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</si>
  <si>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</si>
  <si>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</si>
  <si>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</si>
  <si>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</si>
  <si>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</si>
  <si>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</si>
  <si>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</si>
  <si>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</si>
  <si>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</si>
  <si>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</si>
  <si>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</si>
  <si>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</si>
  <si>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</si>
  <si>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</si>
  <si>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</si>
  <si>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</si>
  <si>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</si>
  <si>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</si>
  <si>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</si>
  <si>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</si>
  <si>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</si>
  <si>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</si>
  <si>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</si>
  <si>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</si>
  <si>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</si>
  <si>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</si>
  <si>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</si>
  <si>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</si>
  <si>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</si>
  <si>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</si>
  <si>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</si>
  <si>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</si>
  <si>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</si>
  <si>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</si>
  <si>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</si>
  <si>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</si>
  <si>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</si>
  <si>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</si>
  <si>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</si>
  <si>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</si>
  <si>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</si>
  <si>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</si>
  <si>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</si>
  <si>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</si>
  <si>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</si>
  <si>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</si>
  <si>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</si>
  <si>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</si>
  <si>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</si>
  <si>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</si>
  <si>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</si>
  <si>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</si>
  <si>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</si>
  <si>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</si>
  <si>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</si>
  <si>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</si>
  <si>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</si>
  <si>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</si>
  <si>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</si>
  <si>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</si>
  <si>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</si>
  <si>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</si>
  <si>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</si>
  <si>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</si>
  <si>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</si>
  <si>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</si>
  <si>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</si>
  <si>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</si>
  <si>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</si>
  <si>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</si>
  <si>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</si>
  <si>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</si>
  <si>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</si>
  <si>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</si>
  <si>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</si>
  <si>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</si>
  <si>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</si>
  <si>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</si>
  <si>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</si>
  <si>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</si>
  <si>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</si>
  <si>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</si>
  <si>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</si>
  <si>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</si>
  <si>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</si>
  <si>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</si>
  <si>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</si>
  <si>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</si>
  <si>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</si>
  <si>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</si>
  <si>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</si>
  <si>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</si>
  <si>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</si>
  <si>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</si>
  <si>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</si>
  <si>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</si>
  <si>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</si>
  <si>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</si>
  <si>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</si>
  <si>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</si>
  <si>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</si>
  <si>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</si>
  <si>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</si>
  <si>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</si>
  <si>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</si>
  <si>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</si>
  <si>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</si>
  <si>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</si>
  <si>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</si>
  <si>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</si>
  <si>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</si>
  <si>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</si>
  <si>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</si>
  <si>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</si>
  <si>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</si>
  <si>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</si>
  <si>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</si>
  <si>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</si>
  <si>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</si>
  <si>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</si>
  <si>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</si>
  <si>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</si>
  <si>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</si>
  <si>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</si>
  <si>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</si>
  <si>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</si>
  <si>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</si>
  <si>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</si>
  <si>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</si>
  <si>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</si>
  <si>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</si>
  <si>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</si>
  <si>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</si>
  <si>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</si>
  <si>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</si>
  <si>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</si>
  <si>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</si>
  <si>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</si>
  <si>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</si>
  <si>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</si>
  <si>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</si>
  <si>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</si>
  <si>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</si>
  <si>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</si>
  <si>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</si>
  <si>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</si>
  <si>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</si>
  <si>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</si>
  <si>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</si>
  <si>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</si>
  <si>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</si>
  <si>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</si>
  <si>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</si>
  <si>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</si>
  <si>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</si>
  <si>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</si>
  <si>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</si>
  <si>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</si>
  <si>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</si>
  <si>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</si>
  <si>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</si>
  <si>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</si>
  <si>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</si>
  <si>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</si>
  <si>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</si>
  <si>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</si>
  <si>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</si>
  <si>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</si>
  <si>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</si>
  <si>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</si>
  <si>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</si>
  <si>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</si>
  <si>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</si>
  <si>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</si>
  <si>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</si>
  <si>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</si>
  <si>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</si>
  <si>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</si>
  <si>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</si>
  <si>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</si>
  <si>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</si>
  <si>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</si>
  <si>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</si>
  <si>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</si>
  <si>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</si>
  <si>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</si>
  <si>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</si>
  <si>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</si>
  <si>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</si>
  <si>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</si>
  <si>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</si>
  <si>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</si>
  <si>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</si>
  <si>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</si>
  <si>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</si>
  <si>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</si>
  <si>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</si>
  <si>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</si>
  <si>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</si>
  <si>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</si>
  <si>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</si>
  <si>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</si>
  <si>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</si>
  <si>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</si>
  <si>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</si>
  <si>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</si>
  <si>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</si>
  <si>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</si>
  <si>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</si>
  <si>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</si>
  <si>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</si>
  <si>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</si>
  <si>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</si>
  <si>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</si>
  <si>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</si>
  <si>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</si>
  <si>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</si>
  <si>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</si>
  <si>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</si>
  <si>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</si>
  <si>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</si>
  <si>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</si>
  <si>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</si>
  <si>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</si>
  <si>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</si>
  <si>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</si>
  <si>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</si>
  <si>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</si>
  <si>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</si>
  <si>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</si>
  <si>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</si>
  <si>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</si>
  <si>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</si>
  <si>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</si>
  <si>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</si>
  <si>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</si>
  <si>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</si>
  <si>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</si>
  <si>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</si>
  <si>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</si>
  <si>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</si>
  <si>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</si>
  <si>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</si>
  <si>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</si>
  <si>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</si>
  <si>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</si>
  <si>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</si>
  <si>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</si>
  <si>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</si>
  <si>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</si>
  <si>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</si>
  <si>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</si>
  <si>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</si>
  <si>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</si>
  <si>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</si>
  <si>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</si>
  <si>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</si>
  <si>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</si>
  <si>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</si>
  <si>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</si>
  <si>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</si>
  <si>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</si>
  <si>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</si>
  <si>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</si>
  <si>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</si>
  <si>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</si>
  <si>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</si>
  <si>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</si>
  <si>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</si>
  <si>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</si>
  <si>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</si>
  <si>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</si>
  <si>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</si>
  <si>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</si>
  <si>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</si>
  <si>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</si>
  <si>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</si>
  <si>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</si>
  <si>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</si>
  <si>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</si>
  <si>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</si>
  <si>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</si>
  <si>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</si>
  <si>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</si>
  <si>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</si>
  <si>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</si>
  <si>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</si>
  <si>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</si>
  <si>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</si>
  <si>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</si>
  <si>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</si>
  <si>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</si>
  <si>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</si>
  <si>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</si>
  <si>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</si>
  <si>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</si>
  <si>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</si>
  <si>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</si>
  <si>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</si>
  <si>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</si>
  <si>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</si>
  <si>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</si>
  <si>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</si>
  <si>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</si>
  <si>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</si>
  <si>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</si>
  <si>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</si>
  <si>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</si>
  <si>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</si>
  <si>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</si>
  <si>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</si>
  <si>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</si>
  <si>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</si>
  <si>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</si>
  <si>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</si>
  <si>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</si>
  <si>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</si>
  <si>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</si>
  <si>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</si>
  <si>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</si>
  <si>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</si>
  <si>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</si>
  <si>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</si>
  <si>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</si>
  <si>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</si>
  <si>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</si>
  <si>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</si>
  <si>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</si>
  <si>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</si>
  <si>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</si>
  <si>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</si>
  <si>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</si>
  <si>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</si>
  <si>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</si>
  <si>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</si>
  <si>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</si>
  <si>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</si>
  <si>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</si>
  <si>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</si>
  <si>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</si>
  <si>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</si>
  <si>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</si>
  <si>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</si>
  <si>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</si>
  <si>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</si>
  <si>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</si>
  <si>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</si>
  <si>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</si>
  <si>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</si>
  <si>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</si>
  <si>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</si>
  <si>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</si>
  <si>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</si>
  <si>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</si>
  <si>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</si>
  <si>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</si>
  <si>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</si>
  <si>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</si>
  <si>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</si>
  <si>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</si>
  <si>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</si>
  <si>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</si>
  <si>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</si>
  <si>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</si>
  <si>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</si>
  <si>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</si>
  <si>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</si>
  <si>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</si>
  <si>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</si>
  <si>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</si>
  <si>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</si>
  <si>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</si>
  <si>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</si>
  <si>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</si>
  <si>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</si>
  <si>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</si>
  <si>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</si>
  <si>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</si>
  <si>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</si>
  <si>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</si>
  <si>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</si>
  <si>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</si>
  <si>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</si>
  <si>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</si>
  <si>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</si>
  <si>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</si>
  <si>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</si>
  <si>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</si>
  <si>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</si>
  <si>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</si>
  <si>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</si>
  <si>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</si>
  <si>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</si>
  <si>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</si>
  <si>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</si>
  <si>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</si>
  <si>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</si>
  <si>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</si>
  <si>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</si>
  <si>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</si>
  <si>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</si>
  <si>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</si>
  <si>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</si>
  <si>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</si>
  <si>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</si>
  <si>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</si>
  <si>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</si>
  <si>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</si>
  <si>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</si>
  <si>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</si>
  <si>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</si>
  <si>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</si>
  <si>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</si>
  <si>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</si>
  <si>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</si>
  <si>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</si>
  <si>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</si>
  <si>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</si>
  <si>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</si>
  <si>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</si>
  <si>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</si>
  <si>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</si>
  <si>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</si>
  <si>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</si>
  <si>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</si>
  <si>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</si>
  <si>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</si>
  <si>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</si>
  <si>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</si>
  <si>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</si>
  <si>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</si>
  <si>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</si>
  <si>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</si>
  <si>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</si>
  <si>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</si>
  <si>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</si>
  <si>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</si>
  <si>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</si>
  <si>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</si>
  <si>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</si>
  <si>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</si>
  <si>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</si>
  <si>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</si>
  <si>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</si>
  <si>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</si>
  <si>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</si>
  <si>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</si>
  <si>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</si>
  <si>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</si>
  <si>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</si>
  <si>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</si>
  <si>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</si>
  <si>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</si>
  <si>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</si>
  <si>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</si>
  <si>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</si>
  <si>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</si>
  <si>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</si>
  <si>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</si>
  <si>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</si>
  <si>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</si>
  <si>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</si>
  <si>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</si>
  <si>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</si>
  <si>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</si>
  <si>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</si>
  <si>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</si>
  <si>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</si>
  <si>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</si>
  <si>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</si>
  <si>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</si>
  <si>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</si>
  <si>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</si>
  <si>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</si>
  <si>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</si>
  <si>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</si>
  <si>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</si>
  <si>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</si>
  <si>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</si>
  <si>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</si>
  <si>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</si>
  <si>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</si>
  <si>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</si>
  <si>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</si>
  <si>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</si>
  <si>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</si>
  <si>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</si>
  <si>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</si>
  <si>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</si>
  <si>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</si>
  <si>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</si>
  <si>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</si>
  <si>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</si>
  <si>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</si>
  <si>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</si>
  <si>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</si>
  <si>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</si>
  <si>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</si>
  <si>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</si>
  <si>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</si>
  <si>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</si>
  <si>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</si>
  <si>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</si>
  <si>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</si>
  <si>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</si>
  <si>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</si>
  <si>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</si>
  <si>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</si>
  <si>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</si>
  <si>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</si>
  <si>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</si>
  <si>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</si>
  <si>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</si>
  <si>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</si>
  <si>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</si>
  <si>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</si>
  <si>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</si>
  <si>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</si>
  <si>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</si>
  <si>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</si>
  <si>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</si>
  <si>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</si>
  <si>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</si>
  <si>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</si>
  <si>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</si>
  <si>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</si>
  <si>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</si>
  <si>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</si>
  <si>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</si>
  <si>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</si>
  <si>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</si>
  <si>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</si>
  <si>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</si>
  <si>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</si>
  <si>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</si>
  <si>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</si>
  <si>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</si>
  <si>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</si>
  <si>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</si>
  <si>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</si>
  <si>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</si>
  <si>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</si>
  <si>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</si>
  <si>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</si>
  <si>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</si>
  <si>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</si>
  <si>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</si>
  <si>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</si>
  <si>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</si>
  <si>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</si>
  <si>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</si>
  <si>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</si>
  <si>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</si>
  <si>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</si>
  <si>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</si>
  <si>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</si>
  <si>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</si>
  <si>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</si>
  <si>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</si>
  <si>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</si>
  <si>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</si>
  <si>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</si>
  <si>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</si>
  <si>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</si>
  <si>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</si>
  <si>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</si>
  <si>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</si>
  <si>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</si>
  <si>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</si>
  <si>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</si>
  <si>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</si>
  <si>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</si>
  <si>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</si>
  <si>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</si>
  <si>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</si>
  <si>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</si>
  <si>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</si>
  <si>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</si>
  <si>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</si>
  <si>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</si>
  <si>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</si>
  <si>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</si>
  <si>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</si>
  <si>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</si>
  <si>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</si>
  <si>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</si>
  <si>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</si>
  <si>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</si>
  <si>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</si>
  <si>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</si>
  <si>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</si>
  <si>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</si>
  <si>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</si>
  <si>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</si>
  <si>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</si>
  <si>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</si>
  <si>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</si>
  <si>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</si>
  <si>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</si>
  <si>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</si>
  <si>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</si>
  <si>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</si>
  <si>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</si>
  <si>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</si>
  <si>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</si>
  <si>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</si>
  <si>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</si>
  <si>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</si>
  <si>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</si>
  <si>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</si>
  <si>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</si>
  <si>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</si>
  <si>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</si>
  <si>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</si>
  <si>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</si>
  <si>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</si>
  <si>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</si>
  <si>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</si>
  <si>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</si>
  <si>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</si>
  <si>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</si>
  <si>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</si>
  <si>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</si>
  <si>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</si>
  <si>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</si>
  <si>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</si>
  <si>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</si>
  <si>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</si>
  <si>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</si>
  <si>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</si>
  <si>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</si>
  <si>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</si>
  <si>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</si>
  <si>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</si>
  <si>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</si>
  <si>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</si>
  <si>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</si>
  <si>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</si>
  <si>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</si>
  <si>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</si>
  <si>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</si>
  <si>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</si>
  <si>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</si>
  <si>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</si>
  <si>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</si>
  <si>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</si>
  <si>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</si>
  <si>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</si>
  <si>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</si>
  <si>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</si>
  <si>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</si>
  <si>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</si>
  <si>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</si>
  <si>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</si>
  <si>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</si>
  <si>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</si>
  <si>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</si>
  <si>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</si>
  <si>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</si>
  <si>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</si>
  <si>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</si>
  <si>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</si>
  <si>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</si>
  <si>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</si>
  <si>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</si>
  <si>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</si>
  <si>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</si>
  <si>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</si>
  <si>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</si>
  <si>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</si>
  <si>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</si>
  <si>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</si>
  <si>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</si>
  <si>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</si>
  <si>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</si>
  <si>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</si>
  <si>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</si>
  <si>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</si>
  <si>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</si>
  <si>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</si>
  <si>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</si>
  <si>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</si>
  <si>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</si>
  <si>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</si>
  <si>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</si>
  <si>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</si>
  <si>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</si>
  <si>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</si>
  <si>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</si>
  <si>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</si>
  <si>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</si>
  <si>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</si>
  <si>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</si>
  <si>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</si>
  <si>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</si>
  <si>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</si>
  <si>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</si>
  <si>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</si>
  <si>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</si>
  <si>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</si>
  <si>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</si>
  <si>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</si>
  <si>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</si>
  <si>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</si>
  <si>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</si>
  <si>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</si>
  <si>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</si>
  <si>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</si>
  <si>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</si>
  <si>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</si>
  <si>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</si>
  <si>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</si>
  <si>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</si>
  <si>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</si>
  <si>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</si>
  <si>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</si>
  <si>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</si>
  <si>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</si>
  <si>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</si>
  <si>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</si>
  <si>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</si>
  <si>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</si>
  <si>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</si>
  <si>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</si>
  <si>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</si>
  <si>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</si>
  <si>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</si>
  <si>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</si>
  <si>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</si>
  <si>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</si>
  <si>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</si>
  <si>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</si>
  <si>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</si>
  <si>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</si>
  <si>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</si>
  <si>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</si>
  <si>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</si>
  <si>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</si>
  <si>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</si>
  <si>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</si>
  <si>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</si>
  <si>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</si>
  <si>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</si>
  <si>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</si>
  <si>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</si>
  <si>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</si>
  <si>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</si>
  <si>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</si>
  <si>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</si>
  <si>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</si>
  <si>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</si>
  <si>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</si>
  <si>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</si>
  <si>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</si>
  <si>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</si>
  <si>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</si>
  <si>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</si>
  <si>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</si>
  <si>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</si>
  <si>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</si>
  <si>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</si>
  <si>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</si>
  <si>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</si>
  <si>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</si>
  <si>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</si>
  <si>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</si>
  <si>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</si>
  <si>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</si>
  <si>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</si>
  <si>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</si>
  <si>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</si>
  <si>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</si>
  <si>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</si>
  <si>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</si>
  <si>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</si>
  <si>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</si>
  <si>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</si>
  <si>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</si>
  <si>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</si>
  <si>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</si>
  <si>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</si>
  <si>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</si>
  <si>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</si>
  <si>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</si>
  <si>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</si>
  <si>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</si>
  <si>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</si>
  <si>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</si>
  <si>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</si>
  <si>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</si>
  <si>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</si>
  <si>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</si>
  <si>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</si>
  <si>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</si>
  <si>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</si>
  <si>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</si>
  <si>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</si>
  <si>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</si>
  <si>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</si>
  <si>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</si>
  <si>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</si>
  <si>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</si>
  <si>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</si>
  <si>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</si>
  <si>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</si>
  <si>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</si>
  <si>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</si>
  <si>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</si>
  <si>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</si>
  <si>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</si>
  <si>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</si>
  <si>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</si>
  <si>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</si>
  <si>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</si>
  <si>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</si>
  <si>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</si>
  <si>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</si>
  <si>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</si>
  <si>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</si>
  <si>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</si>
  <si>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</si>
  <si>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</si>
  <si>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</si>
  <si>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</si>
  <si>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</si>
  <si>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</si>
  <si>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</si>
  <si>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</si>
  <si>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</si>
  <si>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</si>
  <si>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</si>
  <si>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</si>
  <si>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</si>
  <si>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</si>
  <si>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</si>
  <si>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</si>
  <si>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</si>
  <si>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</si>
  <si>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</si>
  <si>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</si>
  <si>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</si>
  <si>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</si>
  <si>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</si>
  <si>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</si>
  <si>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</si>
  <si>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</si>
  <si>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</si>
  <si>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</si>
  <si>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</si>
  <si>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</si>
  <si>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</si>
  <si>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</si>
  <si>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</si>
  <si>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</si>
  <si>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</si>
  <si>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</si>
  <si>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</si>
  <si>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</si>
  <si>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</si>
  <si>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</si>
  <si>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</si>
  <si>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</si>
  <si>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</si>
  <si>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</si>
  <si>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</si>
  <si>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</si>
  <si>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</si>
  <si>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</si>
  <si>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</si>
  <si>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</si>
  <si>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</si>
  <si>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</si>
  <si>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</si>
  <si>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</si>
  <si>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</si>
  <si>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</si>
  <si>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</si>
  <si>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</si>
  <si>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</si>
  <si>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</si>
  <si>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</si>
  <si>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</si>
  <si>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</si>
  <si>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</si>
  <si>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</si>
  <si>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</si>
  <si>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</si>
  <si>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</si>
  <si>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</si>
  <si>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</si>
  <si>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</si>
  <si>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</si>
  <si>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</si>
  <si>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</si>
  <si>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</si>
  <si>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</si>
  <si>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</si>
  <si>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</si>
  <si>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</si>
  <si>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</si>
  <si>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</si>
  <si>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</si>
  <si>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</si>
  <si>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</si>
  <si>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</si>
  <si>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</si>
  <si>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</si>
  <si>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</si>
  <si>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</si>
  <si>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</si>
  <si>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</si>
  <si>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</si>
  <si>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</si>
  <si>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</si>
  <si>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</si>
  <si>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</si>
  <si>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</si>
  <si>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</si>
  <si>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</si>
  <si>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</si>
  <si>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</si>
  <si>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</si>
  <si>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</si>
  <si>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</si>
  <si>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</si>
  <si>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</si>
  <si>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</si>
  <si>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</si>
  <si>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</si>
  <si>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</si>
  <si>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</si>
  <si>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</si>
  <si>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</si>
  <si>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</si>
  <si>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</si>
  <si>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</si>
  <si>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</si>
  <si>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</si>
  <si>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</si>
  <si>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</si>
  <si>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</si>
  <si>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</si>
  <si>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</si>
  <si>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</si>
  <si>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</si>
  <si>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</si>
  <si>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</si>
  <si>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</si>
  <si>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</si>
  <si>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</si>
  <si>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</si>
  <si>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</si>
  <si>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</si>
  <si>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</si>
  <si>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</si>
  <si>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</si>
  <si>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</si>
  <si>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</si>
  <si>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</si>
  <si>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</si>
  <si>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</si>
  <si>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</si>
  <si>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</si>
  <si>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</si>
  <si>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</si>
  <si>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</si>
  <si>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</si>
  <si>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</si>
  <si>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</si>
  <si>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</si>
  <si>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</si>
  <si>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</si>
  <si>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</si>
  <si>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</si>
  <si>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</si>
  <si>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</si>
  <si>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</si>
  <si>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</si>
  <si>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</si>
  <si>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</si>
  <si>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</si>
  <si>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</si>
  <si>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</si>
  <si>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</si>
  <si>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</si>
  <si>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</si>
  <si>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</si>
  <si>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</si>
  <si>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</si>
  <si>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</si>
  <si>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</si>
  <si>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</si>
  <si>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</si>
  <si>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</si>
  <si>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</si>
  <si>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</si>
  <si>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</si>
  <si>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</si>
  <si>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</si>
  <si>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</si>
  <si>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</si>
  <si>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</si>
  <si>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</si>
  <si>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</si>
  <si>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</si>
  <si>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</si>
  <si>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</si>
  <si>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</si>
  <si>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</si>
  <si>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</si>
  <si>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</si>
  <si>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</si>
  <si>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</si>
  <si>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</si>
  <si>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</si>
  <si>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</si>
  <si>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</si>
  <si>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</si>
  <si>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</si>
  <si>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</si>
  <si>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</si>
  <si>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</si>
  <si>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</si>
  <si>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</si>
  <si>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</si>
  <si>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</si>
  <si>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</si>
  <si>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</si>
  <si>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</si>
  <si>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</si>
  <si>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</si>
  <si>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</si>
  <si>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</si>
  <si>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</si>
  <si>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</si>
  <si>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</si>
  <si>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</si>
  <si>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</si>
  <si>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</si>
  <si>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</si>
  <si>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</si>
  <si>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</si>
  <si>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</si>
  <si>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</si>
  <si>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</si>
  <si>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</si>
  <si>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</si>
  <si>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</si>
  <si>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</si>
  <si>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</si>
  <si>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</si>
  <si>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</si>
  <si>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</si>
  <si>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</si>
  <si>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</si>
  <si>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</si>
  <si>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</si>
  <si>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</si>
  <si>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</si>
  <si>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</si>
  <si>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</si>
  <si>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</si>
  <si>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</si>
  <si>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</si>
  <si>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</si>
  <si>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</si>
  <si>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</si>
  <si>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</si>
  <si>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</si>
  <si>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</si>
  <si>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</si>
  <si>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</si>
  <si>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</si>
  <si>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</si>
  <si>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</si>
  <si>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</si>
  <si>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</si>
  <si>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</si>
  <si>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</si>
  <si>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</si>
  <si>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</si>
  <si>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</si>
  <si>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</si>
  <si>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</si>
  <si>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</si>
  <si>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</si>
  <si>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</si>
  <si>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</si>
  <si>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</si>
  <si>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</si>
  <si>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</si>
  <si>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</si>
  <si>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</si>
  <si>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</si>
  <si>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</si>
  <si>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</si>
  <si>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</si>
  <si>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</si>
  <si>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</si>
  <si>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</si>
  <si>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</si>
  <si>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</si>
  <si>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</si>
  <si>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</si>
  <si>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</si>
  <si>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</si>
  <si>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</si>
  <si>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</si>
  <si>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</si>
  <si>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</si>
  <si>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</si>
  <si>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</si>
  <si>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</si>
  <si>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</si>
  <si>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</si>
  <si>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</si>
  <si>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</si>
  <si>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</si>
  <si>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</si>
  <si>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</si>
  <si>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</si>
  <si>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</si>
  <si>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</si>
  <si>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</si>
  <si>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</si>
  <si>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</si>
  <si>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</si>
  <si>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</si>
  <si>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</si>
  <si>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</si>
  <si>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</si>
  <si>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</si>
  <si>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</si>
  <si>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</si>
  <si>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</si>
  <si>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</si>
  <si>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</si>
  <si>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</si>
  <si>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</si>
  <si>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</si>
  <si>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</si>
  <si>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</si>
  <si>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</si>
  <si>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</si>
  <si>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</si>
  <si>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</si>
  <si>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</si>
  <si>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</si>
  <si>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</si>
  <si>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</si>
  <si>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</si>
  <si>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</si>
  <si>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</si>
  <si>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</si>
  <si>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</si>
  <si>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</si>
  <si>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</si>
  <si>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</si>
  <si>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</si>
  <si>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</si>
  <si>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</si>
  <si>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</si>
  <si>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</si>
  <si>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</si>
  <si>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</si>
  <si>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</si>
  <si>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</si>
  <si>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</si>
  <si>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</si>
  <si>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</si>
  <si>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</si>
  <si>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</si>
  <si>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</si>
  <si>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</si>
  <si>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</si>
  <si>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</si>
  <si>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</si>
  <si>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</si>
  <si>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</si>
  <si>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</si>
  <si>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</si>
  <si>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</si>
  <si>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</si>
  <si>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</si>
  <si>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</si>
  <si>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</si>
  <si>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</si>
  <si>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</si>
  <si>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</si>
  <si>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</si>
  <si>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</si>
  <si>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</si>
  <si>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</si>
  <si>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</si>
  <si>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</si>
  <si>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</si>
  <si>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</si>
  <si>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</si>
  <si>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</si>
  <si>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</si>
  <si>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</si>
  <si>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</si>
  <si>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</si>
  <si>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</si>
  <si>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</si>
  <si>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</si>
  <si>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</si>
  <si>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</si>
  <si>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</si>
  <si>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</si>
  <si>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</si>
  <si>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</si>
  <si>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</si>
  <si>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</si>
  <si>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</si>
  <si>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</si>
  <si>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</si>
  <si>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</si>
  <si>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</si>
  <si>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</si>
  <si>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</si>
  <si>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</si>
  <si>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</si>
  <si>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</si>
  <si>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</si>
  <si>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</si>
  <si>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</si>
  <si>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</si>
  <si>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</si>
  <si>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</si>
  <si>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</si>
  <si>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</si>
  <si>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</si>
  <si>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</si>
  <si>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</si>
  <si>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</si>
  <si>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</si>
  <si>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</si>
  <si>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</si>
  <si>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</si>
  <si>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</si>
  <si>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</si>
  <si>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</si>
  <si>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</si>
  <si>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</si>
  <si>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</si>
  <si>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</si>
  <si>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</si>
  <si>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</si>
  <si>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</si>
  <si>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</si>
  <si>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</si>
  <si>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</si>
  <si>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</si>
  <si>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</si>
  <si>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</si>
  <si>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</si>
  <si>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</si>
  <si>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</si>
  <si>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</si>
  <si>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</si>
  <si>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</si>
  <si>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</si>
  <si>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</si>
  <si>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</si>
  <si>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</si>
  <si>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</si>
  <si>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</si>
  <si>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</si>
  <si>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</si>
  <si>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</si>
  <si>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</si>
  <si>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</si>
  <si>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</si>
  <si>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</si>
  <si>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</si>
  <si>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</si>
  <si>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</si>
  <si>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</si>
  <si>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</si>
  <si>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</si>
  <si>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</si>
  <si>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</si>
  <si>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</si>
  <si>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</si>
  <si>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</si>
  <si>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</si>
  <si>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</si>
  <si>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</si>
  <si>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</si>
  <si>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</si>
  <si>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</si>
  <si>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</si>
  <si>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</si>
  <si>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</si>
  <si>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</si>
  <si>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</si>
  <si>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</si>
  <si>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</si>
  <si>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</si>
  <si>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</si>
  <si>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</si>
  <si>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</si>
  <si>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</si>
  <si>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</si>
  <si>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</si>
  <si>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</si>
  <si>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</si>
  <si>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</si>
  <si>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</si>
  <si>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</si>
  <si>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</si>
  <si>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</si>
  <si>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</si>
  <si>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</si>
  <si>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</si>
  <si>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</si>
  <si>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</si>
  <si>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</si>
  <si>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</si>
  <si>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</si>
  <si>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</si>
  <si>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</si>
  <si>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</si>
  <si>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</si>
  <si>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</si>
  <si>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</si>
  <si>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</si>
  <si>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</si>
  <si>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</si>
  <si>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</si>
  <si>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</si>
  <si>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</si>
  <si>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</si>
  <si>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</si>
  <si>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</si>
  <si>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</si>
  <si>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</si>
  <si>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</si>
  <si>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</si>
  <si>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</si>
  <si>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</si>
  <si>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</si>
  <si>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</si>
  <si>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</si>
  <si>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</si>
  <si>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</si>
  <si>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</si>
  <si>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</si>
  <si>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</si>
  <si>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</si>
  <si>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</si>
  <si>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</si>
  <si>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</si>
  <si>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</si>
  <si>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</si>
  <si>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</si>
  <si>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</si>
  <si>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</si>
  <si>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</si>
  <si>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</si>
  <si>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</si>
  <si>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</si>
  <si>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</si>
  <si>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</si>
  <si>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</si>
  <si>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</si>
  <si>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</si>
  <si>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</si>
  <si>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</si>
  <si>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</si>
  <si>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</si>
  <si>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</si>
  <si>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</si>
  <si>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</si>
  <si>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</si>
  <si>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</si>
  <si>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</si>
  <si>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</si>
  <si>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</si>
  <si>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</si>
  <si>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</si>
  <si>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</si>
  <si>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</si>
  <si>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</si>
  <si>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</si>
  <si>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</si>
  <si>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</si>
  <si>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</si>
  <si>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</si>
  <si>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</si>
  <si>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</si>
  <si>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</si>
  <si>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</si>
  <si>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</si>
  <si>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</si>
  <si>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</si>
  <si>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</si>
  <si>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</si>
  <si>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</si>
  <si>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</si>
  <si>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</si>
  <si>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</si>
  <si>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</si>
  <si>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</si>
  <si>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</si>
  <si>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</si>
  <si>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</si>
  <si>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</si>
  <si>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</si>
  <si>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</si>
  <si>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</si>
  <si>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</si>
  <si>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</si>
  <si>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</si>
  <si>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</si>
  <si>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</si>
  <si>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</si>
  <si>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</si>
  <si>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</si>
  <si>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</si>
  <si>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</si>
  <si>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</si>
  <si>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</si>
  <si>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</si>
  <si>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</si>
  <si>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</si>
  <si>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</si>
  <si>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</si>
  <si>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</si>
  <si>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</si>
  <si>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</si>
  <si>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</si>
  <si>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</si>
  <si>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</si>
  <si>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</si>
  <si>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</si>
  <si>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</si>
  <si>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</si>
  <si>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</si>
  <si>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</si>
  <si>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</si>
  <si>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</si>
  <si>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</si>
  <si>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</si>
  <si>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</si>
  <si>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</si>
  <si>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</si>
  <si>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</si>
  <si>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</si>
  <si>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</si>
  <si>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</si>
  <si>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</si>
  <si>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</si>
  <si>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</si>
  <si>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</si>
  <si>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</si>
  <si>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</si>
  <si>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</si>
  <si>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</si>
  <si>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</si>
  <si>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</si>
  <si>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</si>
  <si>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</si>
  <si>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</si>
  <si>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</si>
  <si>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</si>
  <si>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</si>
  <si>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</si>
  <si>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</si>
  <si>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</si>
  <si>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</si>
  <si>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</si>
  <si>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</si>
  <si>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</si>
  <si>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</si>
  <si>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</si>
  <si>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</si>
  <si>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</si>
  <si>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</si>
  <si>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</si>
  <si>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</si>
  <si>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</si>
  <si>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</si>
  <si>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</si>
  <si>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</si>
  <si>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</si>
  <si>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</si>
  <si>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</si>
  <si>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</si>
  <si>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</si>
  <si>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</si>
  <si>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</si>
  <si>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</si>
  <si>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</si>
  <si>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</si>
  <si>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</si>
  <si>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</si>
  <si>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</si>
  <si>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</si>
  <si>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</si>
  <si>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</si>
  <si>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</si>
  <si>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</si>
  <si>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</si>
  <si>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</si>
  <si>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</si>
  <si>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</si>
  <si>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</si>
  <si>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</si>
  <si>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</si>
  <si>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</si>
  <si>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</si>
  <si>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</si>
  <si>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</si>
  <si>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</si>
  <si>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</si>
  <si>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</si>
  <si>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</si>
  <si>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</si>
  <si>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</si>
  <si>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</si>
  <si>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</si>
  <si>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</si>
  <si>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</si>
  <si>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</si>
  <si>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</si>
  <si>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</si>
  <si>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</si>
  <si>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</si>
  <si>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</si>
  <si>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</si>
  <si>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</si>
  <si>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</si>
  <si>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</si>
  <si>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</si>
  <si>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</si>
  <si>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</si>
  <si>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</si>
  <si>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</si>
  <si>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</si>
  <si>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</si>
  <si>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</si>
  <si>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</si>
  <si>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</si>
  <si>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</si>
  <si>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</si>
  <si>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</si>
  <si>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</si>
  <si>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</si>
  <si>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</si>
  <si>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</si>
  <si>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</si>
  <si>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</si>
  <si>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</si>
  <si>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</si>
  <si>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</si>
  <si>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</si>
  <si>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</si>
  <si>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</si>
  <si>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</si>
  <si>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</si>
  <si>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</si>
  <si>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</si>
  <si>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</si>
  <si>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</si>
  <si>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</si>
  <si>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</si>
  <si>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</si>
  <si>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</si>
  <si>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</si>
  <si>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</si>
  <si>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</si>
  <si>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</si>
  <si>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</si>
  <si>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</si>
  <si>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</si>
  <si>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</si>
  <si>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</si>
  <si>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</si>
  <si>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</si>
  <si>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</si>
  <si>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</si>
  <si>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</si>
  <si>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</si>
  <si>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</si>
  <si>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</si>
  <si>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</si>
  <si>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</si>
  <si>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</si>
  <si>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</si>
  <si>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</si>
  <si>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</si>
  <si>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</si>
  <si>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</si>
  <si>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</si>
  <si>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</si>
  <si>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</si>
  <si>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</si>
  <si>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</si>
  <si>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</si>
  <si>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</si>
  <si>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</si>
  <si>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</si>
  <si>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</si>
  <si>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</si>
  <si>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</si>
  <si>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</si>
  <si>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</si>
  <si>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</si>
  <si>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</si>
  <si>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</si>
  <si>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</si>
  <si>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</si>
  <si>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</si>
  <si>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</si>
  <si>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</si>
  <si>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</si>
  <si>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</si>
  <si>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</si>
  <si>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</si>
  <si>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</si>
  <si>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</si>
  <si>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</si>
  <si>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</si>
  <si>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</si>
  <si>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</si>
  <si>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</si>
  <si>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</si>
  <si>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</si>
  <si>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</si>
  <si>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</si>
  <si>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</si>
  <si>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</si>
  <si>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</si>
  <si>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</si>
  <si>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</si>
  <si>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</si>
  <si>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</si>
  <si>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</si>
  <si>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</si>
  <si>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</si>
  <si>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</si>
  <si>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</si>
  <si>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</si>
  <si>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</si>
  <si>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</si>
  <si>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</si>
  <si>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</si>
  <si>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</si>
  <si>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</si>
  <si>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</si>
  <si>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</si>
  <si>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</si>
  <si>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</si>
  <si>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</si>
  <si>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</si>
  <si>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</si>
  <si>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</si>
  <si>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</si>
  <si>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</si>
  <si>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</si>
  <si>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</si>
  <si>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</si>
  <si>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</si>
  <si>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</si>
  <si>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</si>
  <si>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</si>
  <si>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</si>
  <si>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</si>
  <si>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</si>
  <si>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</si>
  <si>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</si>
  <si>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</si>
  <si>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</si>
  <si>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</si>
  <si>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</si>
  <si>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</si>
  <si>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</si>
  <si>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</si>
  <si>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</si>
  <si>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</si>
  <si>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</si>
  <si>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</si>
  <si>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</si>
  <si>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</si>
  <si>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</si>
  <si>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</si>
  <si>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</si>
  <si>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</si>
  <si>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</si>
  <si>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</si>
  <si>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</si>
  <si>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</si>
  <si>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</si>
  <si>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</si>
  <si>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</si>
  <si>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</si>
  <si>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</si>
  <si>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</si>
  <si>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</si>
  <si>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</si>
  <si>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</si>
  <si>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</si>
  <si>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</si>
  <si>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</si>
  <si>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</si>
  <si>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</si>
  <si>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</si>
  <si>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</si>
  <si>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</si>
  <si>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</si>
  <si>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</si>
  <si>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</si>
  <si>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</si>
  <si>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</si>
  <si>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</si>
  <si>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</si>
  <si>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</si>
  <si>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</si>
  <si>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</si>
  <si>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</si>
  <si>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</si>
  <si>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</si>
  <si>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</si>
  <si>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</si>
  <si>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</si>
  <si>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</si>
  <si>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</si>
  <si>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</si>
  <si>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</si>
  <si>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</si>
  <si>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</si>
  <si>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</si>
  <si>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</si>
  <si>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</si>
  <si>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</si>
  <si>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</si>
  <si>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</si>
  <si>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</si>
  <si>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</si>
  <si>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</si>
  <si>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</si>
  <si>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</si>
  <si>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</si>
  <si>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</si>
  <si>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</si>
  <si>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</si>
  <si>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</si>
  <si>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</si>
  <si>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</si>
  <si>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</si>
  <si>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</si>
  <si>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</si>
  <si>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</si>
  <si>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</si>
  <si>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</si>
  <si>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</si>
  <si>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</si>
  <si>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</si>
  <si>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</si>
  <si>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</si>
  <si>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</si>
  <si>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</si>
  <si>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</si>
  <si>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</si>
  <si>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</si>
  <si>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</si>
  <si>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</si>
  <si>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</si>
  <si>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</si>
  <si>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</si>
  <si>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</si>
  <si>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</si>
  <si>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</si>
  <si>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</si>
  <si>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</si>
  <si>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</si>
  <si>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</si>
  <si>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</si>
  <si>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</si>
  <si>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</si>
  <si>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</si>
  <si>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</si>
  <si>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</si>
  <si>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</si>
  <si>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</si>
  <si>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</si>
  <si>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</si>
  <si>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</si>
  <si>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</si>
  <si>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</si>
  <si>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</si>
  <si>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</si>
  <si>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</si>
  <si>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</si>
  <si>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</si>
  <si>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</si>
  <si>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</si>
  <si>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</si>
  <si>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</si>
  <si>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</si>
  <si>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</si>
  <si>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</si>
  <si>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</si>
  <si>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</si>
  <si>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</si>
  <si>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</si>
  <si>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</si>
  <si>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</si>
  <si>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</si>
  <si>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</si>
  <si>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</si>
  <si>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</si>
  <si>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</si>
  <si>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</si>
  <si>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</si>
  <si>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</si>
  <si>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</si>
  <si>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</si>
  <si>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</si>
  <si>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</si>
  <si>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</si>
  <si>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</si>
  <si>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</si>
  <si>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</si>
  <si>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</si>
  <si>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</si>
  <si>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</si>
  <si>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</si>
  <si>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</si>
  <si>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</si>
  <si>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</si>
  <si>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</si>
  <si>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</si>
  <si>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</si>
  <si>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</si>
  <si>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</si>
  <si>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</si>
  <si>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</si>
  <si>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</si>
  <si>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</si>
  <si>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</si>
  <si>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</si>
  <si>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</si>
  <si>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</si>
  <si>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</si>
  <si>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</si>
  <si>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</si>
  <si>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</si>
  <si>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</si>
  <si>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</si>
  <si>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</si>
  <si>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</si>
  <si>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</si>
  <si>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</si>
  <si>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</si>
  <si>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</si>
  <si>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</si>
  <si>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</si>
  <si>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</si>
  <si>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</si>
  <si>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</si>
  <si>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</si>
  <si>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</si>
  <si>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</si>
  <si>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</si>
  <si>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</si>
  <si>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</si>
  <si>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</si>
  <si>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</si>
  <si>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</si>
  <si>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</si>
  <si>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</si>
  <si>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</si>
  <si>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</si>
  <si>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</si>
  <si>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</si>
  <si>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</si>
  <si>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</si>
  <si>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</si>
  <si>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</si>
  <si>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</si>
  <si>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</si>
  <si>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</si>
  <si>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</si>
  <si>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</si>
  <si>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</si>
  <si>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</si>
  <si>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</si>
  <si>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</si>
  <si>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</si>
  <si>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</si>
  <si>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</si>
  <si>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</si>
  <si>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</si>
  <si>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</si>
  <si>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</si>
  <si>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</si>
  <si>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</si>
  <si>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</si>
  <si>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</si>
  <si>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</si>
  <si>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</si>
  <si>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</si>
  <si>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</si>
  <si>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</si>
  <si>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</si>
  <si>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</si>
  <si>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</si>
  <si>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</si>
  <si>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</si>
  <si>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</si>
  <si>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</si>
  <si>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</si>
  <si>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</si>
  <si>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</si>
  <si>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</si>
  <si>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</si>
  <si>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</si>
  <si>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</si>
  <si>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</si>
  <si>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</si>
  <si>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</si>
  <si>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</si>
  <si>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</si>
  <si>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</si>
  <si>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</si>
  <si>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</si>
  <si>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</si>
  <si>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</si>
  <si>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</si>
  <si>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</si>
  <si>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</si>
  <si>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</si>
  <si>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</si>
  <si>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</si>
  <si>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</si>
  <si>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</si>
  <si>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</si>
  <si>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</si>
  <si>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</si>
  <si>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</si>
  <si>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</si>
  <si>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</si>
  <si>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</si>
  <si>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</si>
  <si>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</si>
  <si>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</si>
  <si>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</si>
  <si>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</si>
  <si>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</si>
  <si>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</si>
  <si>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</si>
  <si>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</si>
  <si>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</si>
  <si>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</si>
  <si>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</si>
  <si>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</si>
  <si>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</si>
  <si>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</si>
  <si>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</si>
  <si>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</si>
  <si>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</si>
  <si>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</si>
  <si>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</si>
  <si>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</si>
  <si>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</si>
  <si>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</si>
  <si>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</si>
  <si>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</si>
  <si>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</si>
  <si>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</si>
  <si>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</si>
  <si>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</si>
  <si>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</si>
  <si>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</si>
  <si>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</si>
  <si>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</si>
  <si>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</si>
  <si>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</si>
  <si>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</si>
  <si>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</si>
  <si>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</si>
  <si>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</si>
  <si>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</si>
  <si>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</si>
  <si>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</si>
  <si>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</si>
  <si>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</si>
  <si>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</si>
  <si>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</si>
  <si>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</si>
  <si>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</si>
  <si>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</si>
  <si>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</si>
  <si>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</si>
  <si>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</si>
  <si>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</si>
  <si>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</si>
  <si>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</si>
  <si>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</si>
  <si>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</si>
  <si>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</si>
  <si>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</si>
  <si>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</si>
  <si>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</si>
  <si>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</si>
  <si>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</si>
  <si>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</si>
  <si>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</si>
  <si>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</si>
  <si>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</si>
  <si>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</si>
  <si>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</si>
  <si>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</si>
  <si>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</si>
  <si>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</si>
  <si>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</si>
  <si>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</si>
  <si>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</si>
  <si>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</si>
  <si>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</si>
  <si>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</si>
  <si>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</si>
  <si>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</si>
  <si>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</si>
  <si>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</si>
  <si>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</si>
  <si>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</si>
  <si>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</si>
  <si>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</si>
  <si>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</si>
  <si>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</si>
  <si>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</si>
  <si>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</si>
  <si>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</si>
  <si>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</si>
  <si>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</si>
  <si>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</si>
  <si>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</si>
  <si>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</si>
  <si>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</si>
  <si>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</si>
  <si>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</si>
  <si>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</si>
  <si>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</si>
  <si>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</si>
  <si>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</si>
  <si>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</si>
  <si>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</si>
  <si>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</si>
  <si>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</si>
  <si>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</si>
  <si>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</si>
  <si>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</si>
  <si>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</si>
  <si>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</si>
  <si>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</si>
  <si>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</si>
  <si>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</si>
  <si>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</si>
  <si>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</si>
  <si>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</si>
  <si>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</si>
  <si>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</si>
  <si>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</si>
  <si>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</si>
  <si>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</si>
  <si>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</si>
  <si>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</si>
  <si>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</si>
  <si>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</si>
  <si>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</si>
  <si>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</si>
  <si>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</si>
  <si>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</si>
  <si>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</si>
  <si>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</si>
  <si>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</si>
  <si>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</si>
  <si>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</si>
  <si>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</si>
  <si>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</si>
  <si>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</si>
  <si>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</si>
  <si>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</si>
  <si>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</si>
  <si>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</si>
  <si>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</si>
  <si>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</si>
  <si>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</si>
  <si>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</si>
  <si>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</si>
  <si>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</si>
  <si>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</si>
  <si>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</si>
  <si>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</si>
  <si>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</si>
  <si>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</si>
  <si>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</si>
  <si>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</si>
  <si>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</si>
  <si>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</si>
  <si>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</si>
  <si>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</si>
  <si>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</si>
  <si>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</si>
  <si>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</si>
  <si>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</si>
  <si>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</si>
  <si>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</si>
  <si>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</si>
  <si>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</si>
  <si>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</si>
  <si>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</si>
  <si>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</si>
  <si>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</si>
  <si>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</si>
  <si>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</si>
  <si>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</si>
  <si>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</si>
  <si>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</si>
  <si>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</si>
  <si>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</si>
  <si>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</si>
  <si>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</si>
  <si>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</si>
  <si>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</si>
  <si>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</si>
  <si>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</si>
  <si>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</si>
  <si>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</si>
  <si>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</si>
  <si>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</si>
  <si>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</si>
  <si>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</si>
  <si>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</si>
  <si>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</si>
  <si>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</si>
  <si>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</si>
  <si>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</si>
  <si>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</si>
  <si>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</si>
  <si>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</si>
  <si>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</si>
  <si>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</si>
  <si>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</si>
  <si>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</si>
  <si>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</si>
  <si>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</si>
  <si>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</si>
  <si>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</si>
  <si>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</si>
  <si>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</si>
  <si>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</si>
  <si>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</si>
  <si>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</si>
  <si>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</si>
  <si>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</si>
  <si>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</si>
  <si>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</si>
  <si>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</si>
  <si>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</si>
  <si>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</si>
  <si>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</si>
  <si>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</si>
  <si>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</si>
  <si>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</si>
  <si>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</si>
  <si>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</si>
  <si>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</si>
  <si>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</si>
  <si>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</si>
  <si>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</si>
  <si>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</si>
  <si>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</si>
  <si>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</si>
  <si>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</si>
  <si>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</si>
  <si>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</si>
  <si>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</si>
  <si>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</si>
  <si>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</si>
  <si>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</si>
  <si>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</si>
  <si>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</si>
  <si>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</si>
  <si>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</si>
  <si>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</si>
  <si>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</si>
  <si>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</si>
  <si>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</si>
  <si>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</si>
  <si>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</si>
  <si>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</si>
  <si>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</si>
  <si>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</si>
  <si>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</si>
  <si>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</si>
  <si>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</si>
  <si>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</si>
  <si>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</si>
  <si>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</si>
  <si>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</si>
  <si>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</si>
  <si>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</si>
  <si>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</si>
  <si>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</si>
  <si>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</si>
  <si>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</si>
  <si>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</si>
  <si>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</si>
  <si>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</si>
  <si>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</si>
  <si>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</si>
  <si>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</si>
  <si>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</si>
  <si>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</si>
  <si>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</si>
  <si>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</si>
  <si>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</si>
  <si>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</si>
  <si>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</si>
  <si>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</si>
  <si>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</si>
  <si>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</si>
  <si>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</si>
  <si>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</si>
  <si>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</si>
  <si>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</si>
  <si>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</si>
  <si>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</si>
  <si>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</si>
  <si>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</si>
  <si>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</si>
  <si>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</si>
  <si>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</si>
  <si>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</si>
  <si>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</si>
  <si>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</si>
  <si>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</si>
  <si>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</si>
  <si>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</si>
  <si>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</si>
  <si>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</si>
  <si>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</si>
  <si>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</si>
  <si>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</si>
  <si>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</si>
  <si>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</si>
  <si>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</si>
  <si>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</si>
  <si>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</si>
  <si>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</si>
  <si>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</si>
  <si>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</si>
  <si>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</si>
  <si>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</si>
  <si>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</si>
  <si>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</si>
  <si>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</si>
  <si>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</si>
  <si>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</si>
  <si>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</si>
  <si>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</si>
  <si>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</si>
  <si>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</si>
  <si>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</si>
  <si>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</si>
  <si>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</si>
  <si>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</si>
  <si>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</si>
  <si>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</si>
  <si>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</si>
  <si>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</si>
  <si>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</si>
  <si>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</si>
  <si>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</si>
  <si>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</si>
  <si>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</si>
  <si>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</si>
  <si>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</si>
  <si>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</si>
  <si>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</si>
  <si>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</si>
  <si>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</si>
  <si>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</si>
  <si>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</si>
  <si>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</si>
  <si>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</si>
  <si>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</si>
  <si>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</si>
  <si>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</si>
  <si>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</si>
  <si>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</si>
  <si>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</si>
  <si>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</si>
  <si>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</si>
  <si>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</si>
  <si>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</si>
  <si>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</si>
  <si>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</si>
  <si>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</si>
  <si>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</si>
  <si>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</si>
  <si>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</si>
  <si>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</si>
  <si>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</si>
  <si>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</si>
  <si>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</si>
  <si>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</si>
  <si>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</si>
  <si>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</si>
  <si>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</si>
  <si>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</si>
  <si>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</si>
  <si>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</si>
  <si>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</si>
  <si>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</si>
  <si>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</si>
  <si>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</si>
  <si>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</si>
  <si>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</si>
  <si>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</si>
  <si>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</si>
  <si>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</si>
  <si>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</si>
  <si>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</si>
  <si>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</si>
  <si>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</si>
  <si>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</si>
  <si>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</si>
  <si>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</si>
  <si>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</si>
  <si>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</si>
  <si>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</si>
  <si>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</si>
  <si>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</si>
  <si>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</si>
  <si>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</si>
  <si>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</si>
  <si>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</si>
  <si>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</si>
  <si>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</si>
  <si>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</si>
  <si>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</si>
  <si>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</si>
  <si>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</si>
  <si>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</si>
  <si>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</si>
  <si>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</si>
  <si>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</si>
  <si>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</si>
  <si>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</si>
  <si>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</si>
  <si>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</si>
  <si>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</si>
  <si>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</si>
  <si>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</si>
  <si>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</si>
  <si>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</si>
  <si>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</si>
  <si>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</si>
  <si>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</si>
  <si>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</si>
  <si>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</si>
  <si>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</si>
  <si>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</si>
  <si>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</si>
  <si>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</si>
  <si>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</si>
  <si>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</si>
  <si>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</si>
  <si>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</si>
  <si>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</si>
  <si>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</si>
  <si>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</si>
  <si>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</si>
  <si>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</si>
  <si>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</si>
  <si>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</si>
  <si>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</si>
  <si>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</si>
  <si>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</si>
  <si>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</si>
  <si>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</si>
  <si>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</si>
  <si>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</si>
  <si>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</si>
  <si>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</si>
  <si>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</si>
  <si>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</si>
  <si>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</si>
  <si>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</si>
  <si>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</si>
  <si>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</si>
  <si>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</si>
  <si>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</si>
  <si>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</si>
  <si>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</si>
  <si>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</si>
  <si>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</si>
  <si>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</si>
  <si>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</si>
  <si>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</si>
  <si>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</si>
  <si>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</si>
  <si>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</si>
  <si>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</si>
  <si>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</si>
  <si>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</si>
  <si>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</si>
  <si>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</si>
  <si>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</si>
  <si>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</si>
  <si>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</si>
  <si>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</si>
  <si>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</si>
  <si>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</si>
  <si>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</si>
  <si>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</si>
  <si>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</si>
  <si>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</si>
  <si>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</si>
  <si>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</si>
  <si>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</si>
  <si>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</si>
  <si>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</si>
  <si>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</si>
  <si>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</si>
  <si>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</si>
  <si>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</si>
  <si>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</si>
  <si>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</si>
  <si>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</si>
  <si>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</si>
  <si>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</si>
  <si>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</si>
  <si>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</si>
  <si>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</si>
  <si>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</si>
  <si>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</si>
  <si>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</si>
  <si>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</si>
  <si>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</si>
  <si>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</si>
  <si>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</si>
  <si>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</si>
  <si>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</si>
  <si>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</si>
  <si>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</si>
  <si>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</si>
  <si>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</si>
  <si>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</si>
  <si>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</si>
  <si>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</si>
  <si>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</si>
  <si>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</si>
  <si>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</si>
  <si>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</si>
  <si>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</si>
  <si>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</si>
  <si>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</si>
  <si>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</si>
  <si>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</si>
  <si>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</si>
  <si>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</si>
  <si>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</si>
  <si>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</si>
  <si>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</si>
  <si>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</si>
  <si>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</si>
  <si>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</si>
  <si>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</si>
  <si>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</si>
  <si>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</si>
  <si>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</si>
  <si>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</si>
  <si>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</si>
  <si>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</si>
  <si>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</si>
  <si>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</si>
  <si>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</si>
  <si>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</si>
  <si>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</si>
  <si>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</si>
  <si>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</si>
  <si>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</si>
  <si>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</si>
  <si>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</si>
  <si>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</si>
  <si>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</si>
  <si>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</si>
  <si>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</si>
  <si>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</si>
  <si>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</si>
  <si>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</si>
  <si>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</si>
  <si>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</si>
  <si>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</si>
  <si>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</si>
  <si>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</si>
  <si>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</si>
  <si>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</si>
  <si>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</si>
  <si>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</si>
  <si>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</si>
  <si>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</si>
  <si>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</si>
  <si>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</si>
  <si>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</si>
  <si>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</si>
  <si>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</si>
  <si>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</si>
  <si>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</si>
  <si>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</si>
  <si>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</si>
  <si>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</si>
  <si>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</si>
  <si>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</si>
  <si>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</si>
  <si>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</si>
  <si>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</si>
  <si>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</si>
  <si>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</si>
  <si>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</si>
  <si>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</si>
  <si>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</si>
  <si>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</si>
  <si>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</si>
  <si>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</si>
  <si>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</si>
  <si>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</si>
  <si>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</si>
  <si>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</si>
  <si>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</si>
  <si>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</si>
  <si>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</si>
  <si>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</si>
  <si>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</si>
  <si>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</si>
  <si>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</si>
  <si>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</si>
  <si>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</si>
  <si>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</si>
  <si>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</si>
  <si>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</si>
  <si>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</si>
  <si>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</si>
  <si>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</si>
  <si>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</si>
  <si>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</si>
  <si>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</si>
  <si>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</si>
  <si>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</si>
  <si>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</si>
  <si>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</si>
  <si>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</si>
  <si>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</si>
  <si>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</si>
  <si>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</si>
  <si>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</si>
  <si>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</si>
  <si>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</si>
  <si>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</si>
  <si>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</si>
  <si>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</si>
  <si>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</si>
  <si>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</si>
  <si>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</si>
  <si>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</si>
  <si>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</si>
  <si>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</si>
  <si>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</si>
  <si>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</si>
  <si>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</si>
  <si>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</si>
  <si>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</si>
  <si>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</si>
  <si>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</si>
  <si>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</si>
  <si>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</si>
  <si>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</si>
  <si>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</si>
  <si>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</si>
  <si>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</si>
  <si>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</si>
  <si>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</si>
  <si>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</si>
  <si>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</si>
  <si>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</si>
  <si>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</si>
  <si>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</si>
  <si>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</si>
  <si>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</si>
  <si>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</si>
  <si>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</si>
  <si>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</si>
  <si>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</si>
  <si>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</si>
  <si>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</si>
  <si>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</si>
  <si>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</si>
  <si>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</si>
  <si>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</si>
  <si>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</si>
  <si>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</si>
  <si>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</si>
  <si>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</si>
  <si>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</si>
  <si>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</si>
  <si>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</si>
  <si>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</si>
  <si>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</si>
  <si>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</si>
  <si>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</si>
  <si>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</si>
  <si>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</si>
  <si>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</si>
  <si>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</si>
  <si>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</si>
  <si>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</si>
  <si>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</si>
  <si>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</si>
  <si>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</si>
  <si>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</si>
  <si>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</si>
  <si>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</si>
  <si>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</si>
  <si>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</si>
  <si>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</si>
  <si>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</si>
  <si>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</si>
  <si>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</si>
  <si>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</si>
  <si>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</si>
  <si>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</si>
  <si>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</si>
  <si>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</si>
  <si>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</si>
  <si>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</si>
  <si>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</si>
  <si>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</si>
  <si>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</si>
  <si>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</si>
  <si>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</si>
  <si>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</si>
  <si>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</si>
  <si>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</si>
  <si>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</si>
  <si>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</si>
  <si>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</si>
  <si>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</si>
  <si>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</si>
  <si>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</si>
  <si>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</si>
  <si>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</si>
  <si>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</si>
  <si>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</si>
  <si>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</si>
  <si>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</si>
  <si>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</si>
  <si>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</si>
  <si>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</si>
  <si>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</si>
  <si>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</si>
  <si>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</si>
  <si>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</si>
  <si>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</si>
  <si>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</si>
  <si>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</si>
  <si>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</si>
  <si>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</si>
  <si>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</si>
  <si>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</si>
  <si>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</si>
  <si>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</si>
  <si>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</si>
  <si>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</si>
  <si>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</si>
  <si>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</si>
  <si>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</si>
  <si>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</si>
  <si>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</si>
  <si>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</si>
  <si>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</si>
  <si>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</si>
  <si>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</si>
  <si>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</si>
  <si>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</si>
  <si>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</si>
  <si>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</si>
  <si>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</si>
  <si>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</si>
  <si>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</si>
  <si>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</si>
  <si>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</si>
  <si>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</si>
  <si>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</si>
  <si>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</si>
  <si>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</si>
  <si>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</si>
  <si>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</si>
  <si>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</si>
  <si>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</si>
  <si>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</si>
  <si>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</si>
  <si>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</si>
  <si>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</si>
  <si>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</si>
  <si>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</si>
  <si>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</si>
  <si>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</si>
  <si>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</si>
  <si>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</si>
  <si>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</si>
  <si>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</si>
  <si>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</si>
  <si>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</si>
  <si>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</si>
  <si>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</si>
  <si>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</si>
  <si>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</si>
  <si>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</si>
  <si>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</si>
  <si>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</si>
  <si>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</si>
  <si>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</si>
  <si>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</si>
  <si>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</si>
  <si>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</si>
  <si>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</si>
  <si>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</si>
  <si>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</si>
  <si>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</si>
  <si>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</si>
  <si>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</si>
  <si>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</si>
  <si>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</si>
  <si>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</si>
  <si>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</si>
  <si>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</si>
  <si>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</si>
  <si>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</si>
  <si>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</si>
  <si>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</si>
  <si>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</si>
  <si>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</si>
  <si>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</si>
  <si>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</si>
  <si>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</si>
  <si>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</si>
  <si>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</si>
  <si>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</si>
  <si>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</si>
  <si>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</si>
  <si>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</si>
  <si>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</si>
  <si>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</si>
  <si>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</si>
  <si>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</si>
  <si>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</si>
  <si>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</si>
  <si>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</si>
  <si>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</si>
  <si>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</si>
  <si>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</si>
  <si>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</si>
  <si>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</si>
  <si>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</si>
  <si>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</si>
  <si>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</si>
  <si>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</si>
  <si>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</si>
  <si>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</si>
  <si>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</si>
  <si>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</si>
  <si>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</si>
  <si>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</si>
  <si>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</si>
  <si>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</si>
  <si>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</si>
  <si>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</si>
  <si>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</si>
  <si>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</si>
  <si>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</si>
  <si>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</si>
  <si>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</si>
  <si>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</si>
  <si>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</si>
  <si>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</si>
  <si>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</si>
  <si>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</si>
  <si>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</si>
  <si>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</si>
  <si>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</si>
  <si>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</si>
  <si>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</si>
  <si>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</si>
  <si>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</si>
  <si>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</si>
  <si>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</si>
  <si>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</si>
  <si>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</si>
  <si>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</si>
  <si>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</si>
  <si>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</si>
  <si>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</si>
  <si>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</si>
  <si>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</si>
  <si>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</si>
  <si>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</si>
  <si>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</si>
  <si>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</si>
  <si>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</si>
  <si>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</si>
  <si>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</si>
  <si>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</si>
  <si>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</si>
  <si>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</si>
  <si>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</si>
  <si>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</si>
  <si>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</si>
  <si>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</si>
  <si>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</si>
  <si>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</si>
  <si>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</si>
  <si>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</si>
  <si>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</si>
  <si>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</si>
  <si>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</si>
  <si>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</si>
  <si>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</si>
  <si>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</si>
  <si>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</si>
  <si>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</si>
  <si>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</si>
  <si>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</si>
  <si>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</si>
  <si>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</si>
  <si>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</si>
  <si>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</si>
  <si>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</si>
  <si>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</si>
  <si>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</si>
  <si>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</si>
  <si>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</si>
  <si>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</si>
  <si>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</si>
  <si>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</si>
  <si>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</si>
  <si>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</si>
  <si>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</si>
  <si>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</si>
  <si>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</si>
  <si>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</si>
  <si>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</si>
  <si>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</si>
  <si>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</si>
  <si>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</si>
  <si>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</si>
  <si>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</si>
  <si>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</si>
  <si>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</si>
  <si>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</si>
  <si>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</si>
  <si>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</si>
  <si>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</si>
  <si>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</si>
  <si>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</si>
  <si>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</si>
  <si>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</si>
  <si>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</si>
  <si>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</si>
  <si>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</si>
  <si>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</si>
  <si>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</si>
  <si>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</si>
  <si>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</si>
  <si>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</si>
  <si>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</si>
  <si>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</si>
  <si>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</si>
  <si>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</si>
  <si>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</si>
  <si>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</si>
  <si>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</si>
  <si>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</si>
  <si>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</si>
  <si>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</si>
  <si>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</si>
  <si>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</si>
  <si>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</si>
  <si>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</si>
  <si>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</si>
  <si>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</si>
  <si>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</si>
  <si>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</si>
  <si>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</si>
  <si>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</si>
  <si>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</si>
  <si>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</si>
  <si>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</si>
  <si>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</si>
  <si>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</si>
  <si>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</si>
  <si>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</si>
  <si>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</si>
  <si>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</si>
  <si>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</si>
  <si>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</si>
  <si>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</si>
  <si>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</si>
  <si>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</si>
  <si>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</si>
  <si>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</si>
  <si>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</si>
  <si>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</si>
  <si>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</si>
  <si>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</si>
  <si>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</si>
  <si>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</si>
  <si>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</si>
  <si>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</si>
  <si>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</si>
  <si>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</si>
  <si>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</si>
  <si>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</si>
  <si>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</si>
  <si>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</si>
  <si>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</si>
  <si>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</si>
  <si>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</si>
  <si>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</si>
  <si>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</si>
  <si>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</si>
  <si>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</si>
  <si>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</si>
  <si>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</si>
  <si>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</si>
  <si>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</si>
  <si>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</si>
  <si>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</si>
  <si>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</si>
  <si>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</si>
  <si>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</si>
  <si>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</si>
  <si>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</si>
  <si>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</si>
  <si>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</si>
  <si>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</si>
  <si>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</si>
  <si>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</si>
  <si>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</si>
  <si>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</si>
  <si>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</si>
  <si>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</si>
  <si>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</si>
  <si>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</si>
  <si>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</si>
  <si>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</si>
  <si>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</si>
  <si>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</si>
  <si>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</si>
  <si>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</si>
  <si>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</si>
  <si>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</si>
  <si>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</si>
  <si>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</si>
  <si>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</si>
  <si>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</si>
  <si>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</si>
  <si>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</si>
  <si>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</si>
  <si>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</si>
  <si>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</si>
  <si>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</si>
  <si>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</si>
  <si>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</si>
  <si>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</si>
  <si>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</si>
  <si>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</si>
  <si>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</si>
  <si>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</si>
  <si>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</si>
  <si>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</si>
  <si>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</si>
  <si>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</si>
  <si>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</si>
  <si>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</si>
  <si>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</si>
  <si>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</si>
  <si>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</si>
  <si>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</si>
  <si>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</si>
  <si>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</si>
  <si>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</si>
  <si>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</si>
  <si>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</si>
  <si>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</si>
  <si>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</si>
  <si>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</si>
  <si>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</si>
  <si>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</si>
  <si>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</si>
  <si>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</si>
  <si>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</si>
  <si>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</si>
  <si>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</si>
  <si>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</si>
  <si>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</si>
  <si>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</si>
  <si>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</si>
  <si>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</si>
  <si>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</si>
  <si>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</si>
  <si>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</si>
  <si>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</si>
  <si>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</si>
  <si>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</si>
  <si>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</si>
  <si>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</si>
  <si>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</si>
  <si>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</si>
  <si>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</si>
  <si>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</si>
  <si>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</si>
  <si>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</si>
  <si>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</si>
  <si>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</si>
  <si>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</si>
  <si>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</si>
  <si>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</si>
  <si>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</si>
  <si>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</si>
  <si>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</si>
  <si>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</si>
  <si>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</si>
  <si>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</si>
  <si>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</si>
  <si>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</si>
  <si>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</si>
  <si>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</si>
  <si>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</si>
  <si>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</si>
  <si>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</si>
  <si>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</si>
  <si>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</si>
  <si>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</si>
  <si>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</si>
  <si>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</si>
  <si>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</si>
  <si>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</si>
  <si>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</si>
  <si>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</si>
  <si>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</si>
  <si>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</si>
  <si>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</si>
  <si>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</si>
  <si>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</si>
  <si>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</si>
  <si>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</si>
  <si>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</si>
  <si>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</si>
  <si>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</si>
  <si>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</si>
  <si>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</si>
  <si>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</si>
  <si>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</si>
  <si>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</si>
  <si>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</si>
  <si>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</si>
  <si>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</si>
  <si>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</si>
  <si>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</si>
  <si>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</si>
  <si>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</si>
  <si>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</si>
  <si>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</si>
  <si>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</si>
  <si>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</si>
  <si>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</si>
  <si>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</si>
  <si>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</si>
  <si>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</si>
  <si>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</si>
  <si>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</si>
  <si>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</si>
  <si>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</si>
  <si>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</si>
  <si>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</si>
  <si>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</si>
  <si>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</si>
  <si>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</si>
  <si>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</si>
  <si>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</si>
  <si>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</si>
  <si>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</si>
  <si>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</si>
  <si>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</si>
  <si>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</si>
  <si>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</si>
  <si>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</si>
  <si>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</si>
  <si>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</si>
  <si>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</si>
  <si>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</si>
  <si>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</si>
  <si>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</si>
  <si>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</si>
  <si>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</si>
  <si>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</si>
  <si>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</si>
  <si>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</si>
  <si>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</si>
  <si>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</si>
  <si>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</si>
  <si>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</si>
  <si>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</si>
  <si>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</si>
  <si>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</si>
  <si>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</si>
  <si>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</si>
  <si>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</si>
  <si>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</si>
  <si>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</si>
  <si>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</si>
  <si>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</si>
  <si>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</si>
  <si>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</si>
  <si>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</si>
  <si>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</si>
  <si>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</si>
  <si>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</si>
  <si>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</si>
  <si>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</si>
  <si>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</si>
  <si>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</si>
  <si>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</si>
  <si>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</si>
  <si>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</si>
  <si>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</si>
  <si>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</si>
  <si>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</si>
  <si>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</si>
  <si>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</si>
  <si>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</si>
  <si>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</si>
  <si>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</si>
  <si>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</si>
  <si>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</si>
  <si>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</si>
  <si>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</si>
  <si>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</si>
  <si>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</si>
  <si>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</si>
  <si>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</si>
  <si>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</si>
  <si>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</si>
  <si>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</si>
  <si>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</si>
  <si>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</si>
  <si>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</si>
  <si>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</si>
  <si>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</si>
  <si>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</si>
  <si>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</si>
  <si>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</si>
  <si>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</si>
  <si>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</si>
  <si>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</si>
  <si>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</si>
  <si>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</si>
  <si>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</si>
  <si>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</si>
  <si>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</si>
  <si>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</si>
  <si>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</si>
  <si>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</si>
  <si>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</si>
  <si>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</si>
  <si>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</si>
  <si>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</si>
  <si>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</si>
  <si>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</si>
  <si>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</si>
  <si>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</si>
  <si>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</si>
  <si>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</si>
  <si>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</si>
  <si>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</si>
  <si>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</si>
  <si>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</si>
  <si>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</si>
  <si>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</si>
  <si>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</si>
  <si>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</si>
  <si>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</si>
  <si>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</si>
  <si>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</si>
  <si>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</si>
  <si>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</si>
  <si>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</si>
  <si>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</si>
  <si>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</si>
  <si>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</si>
  <si>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</si>
  <si>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</si>
  <si>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</si>
  <si>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</si>
  <si>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</si>
  <si>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</si>
  <si>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</si>
  <si>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</si>
  <si>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</si>
  <si>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</si>
  <si>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</si>
  <si>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</si>
  <si>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</si>
  <si>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</si>
  <si>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</si>
  <si>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</si>
  <si>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</si>
  <si>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</si>
  <si>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</si>
  <si>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</si>
  <si>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</si>
  <si>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</si>
  <si>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</si>
  <si>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</si>
  <si>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</si>
  <si>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</si>
  <si>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</si>
  <si>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</si>
  <si>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</si>
  <si>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</si>
  <si>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</si>
  <si>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</si>
  <si>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</si>
  <si>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</si>
  <si>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</si>
  <si>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</si>
  <si>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</si>
  <si>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</si>
  <si>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</si>
  <si>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</si>
  <si>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</si>
  <si>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</si>
  <si>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</si>
  <si>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</si>
  <si>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</si>
  <si>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</si>
  <si>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</si>
  <si>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</si>
  <si>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</si>
  <si>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</si>
  <si>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</si>
  <si>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</si>
  <si>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</si>
  <si>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</si>
  <si>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</si>
  <si>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</si>
  <si>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</si>
  <si>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</si>
  <si>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</si>
  <si>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</si>
  <si>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</si>
  <si>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</si>
  <si>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</si>
  <si>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</si>
  <si>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</si>
  <si>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</si>
  <si>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</si>
  <si>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</si>
  <si>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</si>
  <si>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</si>
  <si>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</si>
  <si>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</si>
  <si>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</si>
  <si>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</si>
  <si>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</si>
  <si>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</si>
  <si>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</si>
  <si>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</si>
  <si>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</si>
  <si>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</si>
  <si>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</si>
  <si>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</si>
  <si>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</si>
  <si>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</si>
  <si>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</si>
  <si>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</si>
  <si>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</si>
  <si>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</si>
  <si>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</si>
  <si>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</si>
  <si>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</si>
  <si>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</si>
  <si>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</si>
  <si>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</si>
  <si>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</si>
  <si>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</si>
  <si>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</si>
  <si>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</si>
  <si>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</si>
  <si>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</si>
  <si>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</si>
  <si>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</si>
  <si>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</si>
  <si>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</si>
  <si>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</si>
  <si>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</si>
  <si>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</si>
  <si>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</si>
  <si>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</si>
  <si>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</si>
  <si>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</si>
  <si>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</si>
  <si>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</si>
  <si>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</si>
  <si>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</si>
  <si>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</si>
  <si>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</si>
  <si>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</si>
  <si>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</si>
  <si>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</si>
  <si>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</si>
  <si>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</si>
  <si>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</si>
  <si>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</si>
  <si>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</si>
  <si>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</si>
  <si>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</si>
  <si>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</si>
  <si>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</si>
  <si>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</si>
  <si>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</si>
  <si>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</si>
  <si>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</si>
  <si>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</si>
  <si>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</si>
  <si>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</si>
  <si>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</si>
  <si>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</si>
  <si>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</si>
  <si>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</si>
  <si>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</si>
  <si>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</si>
  <si>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</si>
  <si>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</si>
  <si>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</si>
  <si>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</si>
  <si>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</si>
  <si>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</si>
  <si>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</si>
  <si>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</si>
  <si>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</si>
  <si>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</si>
  <si>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</si>
  <si>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</si>
  <si>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</si>
  <si>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</si>
  <si>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</si>
  <si>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</si>
  <si>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</si>
  <si>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</si>
  <si>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</si>
  <si>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</si>
  <si>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</si>
  <si>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</si>
  <si>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</si>
  <si>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</si>
  <si>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</si>
  <si>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</si>
  <si>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</si>
  <si>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</si>
  <si>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</si>
  <si>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</si>
  <si>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</si>
  <si>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</si>
  <si>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</si>
  <si>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</si>
  <si>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</si>
  <si>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</si>
  <si>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</si>
  <si>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</si>
  <si>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</si>
  <si>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</si>
  <si>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</si>
  <si>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</si>
  <si>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</si>
  <si>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</si>
  <si>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</si>
  <si>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</si>
  <si>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</si>
  <si>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</si>
  <si>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</si>
  <si>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</si>
  <si>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</si>
  <si>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</si>
  <si>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</si>
  <si>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</si>
  <si>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</si>
  <si>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</si>
  <si>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</si>
  <si>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</si>
  <si>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</si>
  <si>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</si>
  <si>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</si>
  <si>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</si>
  <si>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</si>
  <si>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</si>
  <si>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</si>
  <si>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</si>
  <si>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</si>
  <si>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</si>
  <si>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</si>
  <si>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</si>
  <si>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</si>
  <si>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</si>
  <si>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</si>
  <si>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</si>
  <si>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</si>
  <si>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</si>
  <si>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</si>
  <si>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</si>
  <si>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</si>
  <si>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</si>
  <si>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</si>
  <si>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</si>
  <si>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</si>
  <si>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</si>
  <si>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</si>
  <si>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</si>
  <si>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</si>
  <si>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</si>
  <si>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</si>
  <si>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</si>
  <si>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</si>
  <si>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</si>
  <si>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</si>
  <si>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</si>
  <si>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</si>
  <si>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</si>
  <si>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</si>
  <si>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</si>
  <si>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</si>
  <si>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</si>
  <si>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</si>
  <si>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</si>
  <si>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</si>
  <si>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</si>
  <si>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</si>
  <si>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</si>
  <si>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</si>
  <si>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</si>
  <si>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</si>
  <si>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</si>
  <si>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</si>
  <si>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</si>
  <si>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</si>
  <si>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</si>
  <si>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</si>
  <si>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</si>
  <si>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</si>
  <si>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</si>
  <si>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</si>
  <si>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</si>
  <si>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</si>
  <si>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</si>
  <si>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</si>
  <si>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</si>
  <si>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</si>
  <si>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</si>
  <si>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</si>
  <si>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</si>
  <si>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</si>
  <si>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</si>
  <si>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</si>
  <si>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</si>
  <si>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</si>
  <si>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</si>
  <si>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</si>
  <si>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</si>
  <si>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</si>
  <si>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</si>
  <si>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</si>
  <si>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</si>
  <si>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</si>
  <si>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</si>
  <si>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</si>
  <si>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</si>
  <si>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</si>
  <si>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</si>
  <si>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</si>
  <si>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</si>
  <si>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</si>
  <si>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</si>
  <si>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</si>
  <si>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</si>
  <si>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</si>
  <si>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</si>
  <si>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</si>
  <si>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</si>
  <si>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</si>
  <si>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</si>
  <si>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</si>
  <si>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</si>
  <si>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</si>
  <si>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</si>
  <si>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</si>
  <si>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</si>
  <si>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</si>
  <si>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</si>
  <si>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</si>
  <si>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</si>
  <si>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</si>
  <si>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</si>
  <si>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</si>
  <si>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</si>
  <si>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</si>
  <si>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</si>
  <si>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</si>
  <si>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</si>
  <si>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</si>
  <si>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</si>
  <si>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</si>
  <si>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</si>
  <si>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</si>
  <si>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</si>
  <si>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</si>
  <si>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</si>
  <si>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</si>
  <si>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</si>
  <si>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</si>
  <si>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</si>
  <si>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</si>
  <si>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</si>
  <si>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</si>
  <si>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</si>
  <si>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</si>
  <si>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</si>
  <si>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</si>
  <si>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</si>
  <si>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</si>
  <si>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</si>
  <si>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</si>
  <si>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</si>
  <si>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</si>
  <si>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</si>
  <si>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</si>
  <si>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</si>
  <si>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</si>
  <si>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</si>
  <si>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</si>
  <si>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</si>
  <si>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</si>
  <si>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</si>
  <si>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</si>
  <si>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</si>
  <si>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</si>
  <si>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</si>
  <si>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</si>
  <si>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</si>
  <si>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</si>
  <si>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</si>
  <si>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</si>
  <si>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</si>
  <si>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</si>
  <si>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</si>
  <si>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</si>
  <si>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</si>
  <si>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</si>
  <si>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</si>
  <si>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</si>
  <si>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</si>
  <si>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</si>
  <si>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</si>
  <si>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</si>
  <si>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</si>
  <si>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</si>
  <si>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</si>
  <si>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</si>
  <si>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</si>
  <si>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</si>
  <si>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</si>
  <si>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</si>
  <si>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</si>
  <si>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</si>
  <si>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</si>
  <si>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</si>
  <si>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</si>
  <si>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</si>
  <si>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</si>
  <si>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</si>
  <si>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</si>
  <si>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</si>
  <si>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</si>
  <si>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</si>
  <si>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</si>
  <si>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</si>
  <si>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</si>
  <si>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</si>
  <si>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</si>
  <si>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</si>
  <si>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</si>
  <si>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</si>
  <si>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</si>
  <si>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</si>
  <si>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</si>
  <si>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</si>
  <si>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</si>
  <si>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</si>
  <si>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</si>
  <si>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</si>
  <si>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</si>
  <si>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</si>
  <si>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</si>
  <si>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</si>
  <si>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</si>
  <si>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</si>
  <si>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</si>
  <si>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</si>
  <si>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</si>
  <si>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</si>
  <si>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</si>
  <si>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</si>
  <si>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</si>
  <si>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</si>
  <si>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</si>
  <si>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</si>
  <si>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</si>
  <si>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</si>
  <si>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</si>
  <si>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</si>
  <si>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</si>
  <si>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</si>
  <si>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</si>
  <si>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</si>
  <si>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</si>
  <si>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</si>
  <si>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</si>
  <si>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</si>
  <si>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</si>
  <si>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</si>
  <si>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</si>
  <si>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</si>
  <si>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</si>
  <si>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</si>
  <si>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</si>
  <si>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</si>
  <si>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</si>
  <si>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</si>
  <si>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</si>
  <si>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</si>
  <si>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</si>
  <si>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</si>
  <si>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</si>
  <si>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</si>
  <si>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</si>
  <si>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</si>
  <si>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</si>
  <si>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</si>
  <si>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</si>
  <si>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</si>
  <si>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</si>
  <si>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</si>
  <si>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</si>
  <si>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</si>
  <si>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</si>
  <si>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</si>
  <si>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</si>
  <si>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</si>
  <si>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</si>
  <si>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</si>
  <si>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</si>
  <si>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</si>
  <si>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</si>
  <si>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</si>
  <si>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</si>
  <si>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</si>
  <si>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</si>
  <si>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</si>
  <si>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</si>
  <si>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</si>
  <si>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</si>
  <si>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</si>
  <si>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</si>
  <si>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</si>
  <si>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</si>
  <si>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</si>
  <si>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</si>
  <si>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</si>
  <si>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</si>
  <si>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</si>
  <si>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</si>
  <si>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</si>
  <si>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</si>
  <si>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</si>
  <si>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</si>
  <si>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</si>
  <si>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</si>
  <si>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</si>
  <si>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</si>
  <si>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</si>
  <si>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</si>
  <si>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</si>
  <si>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</si>
  <si>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</si>
  <si>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</si>
  <si>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</si>
  <si>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</si>
  <si>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</si>
  <si>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</si>
  <si>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</si>
  <si>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</si>
  <si>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</si>
  <si>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</si>
  <si>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</si>
  <si>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</si>
  <si>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</si>
  <si>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</si>
  <si>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</si>
  <si>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</si>
  <si>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</si>
  <si>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</si>
  <si>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</si>
  <si>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</si>
  <si>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</si>
  <si>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</si>
  <si>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</si>
  <si>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</si>
  <si>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</si>
  <si>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</si>
  <si>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</si>
  <si>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</si>
  <si>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</si>
  <si>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</si>
  <si>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</si>
  <si>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</si>
  <si>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</si>
  <si>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</si>
  <si>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</si>
  <si>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</si>
  <si>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</si>
  <si>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</si>
  <si>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</si>
  <si>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</si>
  <si>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</si>
  <si>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</si>
  <si>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</si>
  <si>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</si>
  <si>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</si>
  <si>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</si>
  <si>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</si>
  <si>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</si>
  <si>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</si>
  <si>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</si>
  <si>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</si>
  <si>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</si>
  <si>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</si>
  <si>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</si>
  <si>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</si>
  <si>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</si>
  <si>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</si>
  <si>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</si>
  <si>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</si>
  <si>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</si>
  <si>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</si>
  <si>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</si>
  <si>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</si>
  <si>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</si>
  <si>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</si>
  <si>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</si>
  <si>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</si>
  <si>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</si>
  <si>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</si>
  <si>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</si>
  <si>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</si>
  <si>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</si>
  <si>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</si>
  <si>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</si>
  <si>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</si>
  <si>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</si>
  <si>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</si>
  <si>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</si>
  <si>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</si>
  <si>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</si>
  <si>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</si>
  <si>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</si>
  <si>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</si>
  <si>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</si>
  <si>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</si>
  <si>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</si>
  <si>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</si>
  <si>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</si>
  <si>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</si>
  <si>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</si>
  <si>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</si>
  <si>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</si>
  <si>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</si>
  <si>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</si>
  <si>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</si>
  <si>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</si>
  <si>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</si>
  <si>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</si>
  <si>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</si>
  <si>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</si>
  <si>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</si>
  <si>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</si>
  <si>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</si>
  <si>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</si>
  <si>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</si>
  <si>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</si>
  <si>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</si>
  <si>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</si>
  <si>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</si>
  <si>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</si>
  <si>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</si>
  <si>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</si>
  <si>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</si>
  <si>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</si>
  <si>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</si>
  <si>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</si>
  <si>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</si>
  <si>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</si>
  <si>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</si>
  <si>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</si>
  <si>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</si>
  <si>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</si>
  <si>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</si>
  <si>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</si>
  <si>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</si>
  <si>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</si>
  <si>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</si>
  <si>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</si>
  <si>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</si>
  <si>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</si>
  <si>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</si>
  <si>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</si>
  <si>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</si>
  <si>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</si>
  <si>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</si>
  <si>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</si>
  <si>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</si>
  <si>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</si>
  <si>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</si>
  <si>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</si>
  <si>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</si>
  <si>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</si>
  <si>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</si>
  <si>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</si>
  <si>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</si>
  <si>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</si>
  <si>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</si>
  <si>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</si>
  <si>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</si>
  <si>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</si>
  <si>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</si>
  <si>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</si>
  <si>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</si>
  <si>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</si>
  <si>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</si>
  <si>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</si>
  <si>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</si>
  <si>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</si>
  <si>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</si>
  <si>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</si>
  <si>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</si>
  <si>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</si>
  <si>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</si>
  <si>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</si>
  <si>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</si>
  <si>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</si>
  <si>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</si>
  <si>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</si>
  <si>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</si>
  <si>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</si>
  <si>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</si>
  <si>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</si>
  <si>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</si>
  <si>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</si>
  <si>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</si>
  <si>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</si>
  <si>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</si>
  <si>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</si>
  <si>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</si>
  <si>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</si>
  <si>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</si>
  <si>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</si>
  <si>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</si>
  <si>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</si>
  <si>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</si>
  <si>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</si>
  <si>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</si>
  <si>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</si>
  <si>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</si>
  <si>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</si>
  <si>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</si>
  <si>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</si>
  <si>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</si>
  <si>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</si>
  <si>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</si>
  <si>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</si>
  <si>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</si>
  <si>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</si>
  <si>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</si>
  <si>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</si>
  <si>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</si>
  <si>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</si>
  <si>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</si>
  <si>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</si>
  <si>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</si>
  <si>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</si>
  <si>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</si>
  <si>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</si>
  <si>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</si>
  <si>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</si>
  <si>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</si>
  <si>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</si>
  <si>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</si>
  <si>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</si>
  <si>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</si>
  <si>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</si>
  <si>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</si>
  <si>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</si>
  <si>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</si>
  <si>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</si>
  <si>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</si>
  <si>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</si>
  <si>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</si>
  <si>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</si>
  <si>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</si>
  <si>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</si>
  <si>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</si>
  <si>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</si>
  <si>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</si>
  <si>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</si>
  <si>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</si>
  <si>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</si>
  <si>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</si>
  <si>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</si>
  <si>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</si>
  <si>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</si>
  <si>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</si>
  <si>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</si>
  <si>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</si>
  <si>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</si>
  <si>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</si>
  <si>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</si>
  <si>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</si>
  <si>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</si>
  <si>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</si>
  <si>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</si>
  <si>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</si>
  <si>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</si>
  <si>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</si>
  <si>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</si>
  <si>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</si>
  <si>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</si>
  <si>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</si>
  <si>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</si>
  <si>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</si>
  <si>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</si>
  <si>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</si>
  <si>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</si>
  <si>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</si>
  <si>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</si>
  <si>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</si>
  <si>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</si>
  <si>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</si>
  <si>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</si>
  <si>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</si>
  <si>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</si>
  <si>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</si>
  <si>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</si>
  <si>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</si>
  <si>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</si>
  <si>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</si>
  <si>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</si>
  <si>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</si>
  <si>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</si>
  <si>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</si>
  <si>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</si>
  <si>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</si>
  <si>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</si>
  <si>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</si>
  <si>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</si>
  <si>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</si>
  <si>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</si>
  <si>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</si>
  <si>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</si>
  <si>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</si>
  <si>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</si>
  <si>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</si>
  <si>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</si>
  <si>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</si>
  <si>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</si>
  <si>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</si>
  <si>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</si>
  <si>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</si>
  <si>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</si>
  <si>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</si>
  <si>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</si>
  <si>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</si>
  <si>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</si>
  <si>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</si>
  <si>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</si>
  <si>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</si>
  <si>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</si>
  <si>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</si>
  <si>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</si>
  <si>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</si>
  <si>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</si>
  <si>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</si>
  <si>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</si>
  <si>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</si>
  <si>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</si>
  <si>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</si>
  <si>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</si>
  <si>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</si>
  <si>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</si>
  <si>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</si>
  <si>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</si>
  <si>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</si>
  <si>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</si>
  <si>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</si>
  <si>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</si>
  <si>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</si>
  <si>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</si>
  <si>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</si>
  <si>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</si>
  <si>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</si>
  <si>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</si>
  <si>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</si>
  <si>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</si>
  <si>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</si>
  <si>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</si>
  <si>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</si>
  <si>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</si>
  <si>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</si>
  <si>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</si>
  <si>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</si>
  <si>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</si>
  <si>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</si>
  <si>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</si>
  <si>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</si>
  <si>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</si>
  <si>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</si>
  <si>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</si>
  <si>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</si>
  <si>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</si>
  <si>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</si>
  <si>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</si>
  <si>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</si>
  <si>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</si>
  <si>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</si>
  <si>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</si>
  <si>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</si>
  <si>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</si>
  <si>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</si>
  <si>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</si>
  <si>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</si>
  <si>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</si>
  <si>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</si>
  <si>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</si>
  <si>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</si>
  <si>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</si>
  <si>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</si>
  <si>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</si>
  <si>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</si>
  <si>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</si>
  <si>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</si>
  <si>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</si>
  <si>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</si>
  <si>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</si>
  <si>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</si>
  <si>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</si>
  <si>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</si>
  <si>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</si>
  <si>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</si>
  <si>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</si>
  <si>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</si>
  <si>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</si>
  <si>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</si>
  <si>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</si>
  <si>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</si>
  <si>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</si>
  <si>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</si>
  <si>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</si>
  <si>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</si>
  <si>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</si>
  <si>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</si>
  <si>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</si>
  <si>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</si>
  <si>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</si>
  <si>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</si>
  <si>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</si>
  <si>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</si>
  <si>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</si>
  <si>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</si>
  <si>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</si>
  <si>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</si>
  <si>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</si>
  <si>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</si>
  <si>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</si>
  <si>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</si>
  <si>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</si>
  <si>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</si>
  <si>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</si>
  <si>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</si>
  <si>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</si>
  <si>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</si>
  <si>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</si>
  <si>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</si>
  <si>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</si>
  <si>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</si>
  <si>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</si>
  <si>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</si>
  <si>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</si>
  <si>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</si>
  <si>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</si>
  <si>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</si>
  <si>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</si>
  <si>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</si>
  <si>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</si>
  <si>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</si>
  <si>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</si>
  <si>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</si>
  <si>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</si>
  <si>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</si>
  <si>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</si>
  <si>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</si>
  <si>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</si>
  <si>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</si>
  <si>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</si>
  <si>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</si>
  <si>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</si>
  <si>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</si>
  <si>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</si>
  <si>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</si>
  <si>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</si>
  <si>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</si>
  <si>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</si>
  <si>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</si>
  <si>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</si>
  <si>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</si>
  <si>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</si>
  <si>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</si>
  <si>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</si>
  <si>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</si>
  <si>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</si>
  <si>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</si>
  <si>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</si>
  <si>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</si>
  <si>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</si>
  <si>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</si>
  <si>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</si>
  <si>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</si>
  <si>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</si>
  <si>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</si>
  <si>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</si>
  <si>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</si>
  <si>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</si>
  <si>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</si>
  <si>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</si>
  <si>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</si>
  <si>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</si>
  <si>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</si>
  <si>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</si>
  <si>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</si>
  <si>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</si>
  <si>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</si>
  <si>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</si>
  <si>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</si>
  <si>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</si>
  <si>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</si>
  <si>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</si>
  <si>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</si>
  <si>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</si>
  <si>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</si>
  <si>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</si>
  <si>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</si>
  <si>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</si>
  <si>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</si>
  <si>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</si>
  <si>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</si>
  <si>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</si>
  <si>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</si>
  <si>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</si>
  <si>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</si>
  <si>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</si>
  <si>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</si>
  <si>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</si>
  <si>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</si>
  <si>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</si>
  <si>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</si>
  <si>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</si>
  <si>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</si>
  <si>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</si>
  <si>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</si>
  <si>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</si>
  <si>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</si>
  <si>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</si>
  <si>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</si>
  <si>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</si>
  <si>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</si>
  <si>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</si>
  <si>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</si>
  <si>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</si>
  <si>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</si>
  <si>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</si>
  <si>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</si>
  <si>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</si>
  <si>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</si>
  <si>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</si>
  <si>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</si>
  <si>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</si>
  <si>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</si>
  <si>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</si>
  <si>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</si>
  <si>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</si>
  <si>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</si>
  <si>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</si>
  <si>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</si>
  <si>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</si>
  <si>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</si>
  <si>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</si>
  <si>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</si>
  <si>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</si>
  <si>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</si>
  <si>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</si>
  <si>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</si>
  <si>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</si>
  <si>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</si>
  <si>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</si>
  <si>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</si>
  <si>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</si>
  <si>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</si>
  <si>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</si>
  <si>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</si>
  <si>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</si>
  <si>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</si>
  <si>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</si>
  <si>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</si>
  <si>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</si>
  <si>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</si>
  <si>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</si>
  <si>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</si>
  <si>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</si>
  <si>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</si>
  <si>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</si>
  <si>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</si>
  <si>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</si>
  <si>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</si>
  <si>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</si>
  <si>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</si>
  <si>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</si>
  <si>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</si>
  <si>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</si>
  <si>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</si>
  <si>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</si>
  <si>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</si>
  <si>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</si>
  <si>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</si>
  <si>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</si>
  <si>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</si>
  <si>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</si>
  <si>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</si>
  <si>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</si>
  <si>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</si>
  <si>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</si>
  <si>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</si>
  <si>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</si>
  <si>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</si>
  <si>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</si>
  <si>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</si>
  <si>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</si>
  <si>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</si>
  <si>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</si>
  <si>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</si>
  <si>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</si>
  <si>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</si>
  <si>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</si>
  <si>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</si>
  <si>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</si>
  <si>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</si>
  <si>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</si>
  <si>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</si>
  <si>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</si>
  <si>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</si>
  <si>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</si>
  <si>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</si>
  <si>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</si>
  <si>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</si>
  <si>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</si>
  <si>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</si>
  <si>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</si>
  <si>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</si>
  <si>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</si>
  <si>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</si>
  <si>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</si>
  <si>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</si>
  <si>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</si>
  <si>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</si>
  <si>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</si>
  <si>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</si>
  <si>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</si>
  <si>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</si>
  <si>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</si>
  <si>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</si>
  <si>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</si>
  <si>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</si>
  <si>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</si>
  <si>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</si>
  <si>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</si>
  <si>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</si>
  <si>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</si>
  <si>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</si>
  <si>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</si>
  <si>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</si>
  <si>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</si>
  <si>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</si>
  <si>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</si>
  <si>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</si>
  <si>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</si>
  <si>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</si>
  <si>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</si>
  <si>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</si>
  <si>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</si>
  <si>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</si>
  <si>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</si>
  <si>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</si>
  <si>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</si>
  <si>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</si>
  <si>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</si>
  <si>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</si>
  <si>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</si>
  <si>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</si>
  <si>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</si>
  <si>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</si>
  <si>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</si>
  <si>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</si>
  <si>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</si>
  <si>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</si>
  <si>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</si>
  <si>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</si>
  <si>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</si>
  <si>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</si>
  <si>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</si>
  <si>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</si>
  <si>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</si>
  <si>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</si>
  <si>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</si>
  <si>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</si>
  <si>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</si>
  <si>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</si>
  <si>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</si>
  <si>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</si>
  <si>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</si>
  <si>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</si>
  <si>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</si>
  <si>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</si>
  <si>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</si>
  <si>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</si>
  <si>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</si>
  <si>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</si>
  <si>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</si>
  <si>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</si>
  <si>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</si>
  <si>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</si>
  <si>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</si>
  <si>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</si>
  <si>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</si>
  <si>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</si>
  <si>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</si>
  <si>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</si>
  <si>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</si>
  <si>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</si>
  <si>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</si>
  <si>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</si>
  <si>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</si>
  <si>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</si>
  <si>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</si>
  <si>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</si>
  <si>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</si>
  <si>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</si>
  <si>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</si>
  <si>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</si>
  <si>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</si>
  <si>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</si>
  <si>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</si>
  <si>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</si>
  <si>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</si>
  <si>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</si>
  <si>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</si>
  <si>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</si>
  <si>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</si>
  <si>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</si>
  <si>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</si>
  <si>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</si>
  <si>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</si>
  <si>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</si>
  <si>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</si>
  <si>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</si>
  <si>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</si>
  <si>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</si>
  <si>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</si>
  <si>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</si>
  <si>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</si>
  <si>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</si>
  <si>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</si>
  <si>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</si>
  <si>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</si>
  <si>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</si>
  <si>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</si>
  <si>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</si>
  <si>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</si>
  <si>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</si>
  <si>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</si>
  <si>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</si>
  <si>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</si>
  <si>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</si>
  <si>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</si>
  <si>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</si>
  <si>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</si>
  <si>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</si>
  <si>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</si>
  <si>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</si>
  <si>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</si>
  <si>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</si>
  <si>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</si>
  <si>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</si>
  <si>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</si>
  <si>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</si>
  <si>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</si>
  <si>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</si>
  <si>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</si>
  <si>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</si>
  <si>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</si>
  <si>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</si>
  <si>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</si>
  <si>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</si>
  <si>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</si>
  <si>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</si>
  <si>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</si>
  <si>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</si>
  <si>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</si>
  <si>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</si>
  <si>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</si>
  <si>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</si>
  <si>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</si>
  <si>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</si>
  <si>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</si>
  <si>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</si>
  <si>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</si>
  <si>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</si>
  <si>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</si>
  <si>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</si>
  <si>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</si>
  <si>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</si>
  <si>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</si>
  <si>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</si>
  <si>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</si>
  <si>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</si>
  <si>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</si>
  <si>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</si>
  <si>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</si>
  <si>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</si>
  <si>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</si>
  <si>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</si>
  <si>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</si>
  <si>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</si>
  <si>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</si>
  <si>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</si>
  <si>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</si>
  <si>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</si>
  <si>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</si>
  <si>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</si>
  <si>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</si>
  <si>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</si>
  <si>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</si>
  <si>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</si>
  <si>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</si>
  <si>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</si>
  <si>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</si>
  <si>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</si>
  <si>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</si>
  <si>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</si>
  <si>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</si>
  <si>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</si>
  <si>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</si>
  <si>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</si>
  <si>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</si>
  <si>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</si>
  <si>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</si>
  <si>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</si>
  <si>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</si>
  <si>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</si>
  <si>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</si>
  <si>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</si>
  <si>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</si>
  <si>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</si>
  <si>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</si>
  <si>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</si>
  <si>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</si>
  <si>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</si>
  <si>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</si>
  <si>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</si>
  <si>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</si>
  <si>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</si>
  <si>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</si>
  <si>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</si>
  <si>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</si>
  <si>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</si>
  <si>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</si>
  <si>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</si>
  <si>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</si>
  <si>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</si>
  <si>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</si>
  <si>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</si>
  <si>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</si>
  <si>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</si>
  <si>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</si>
  <si>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</si>
  <si>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</si>
  <si>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</si>
  <si>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</si>
  <si>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</si>
  <si>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</si>
  <si>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</si>
  <si>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</si>
  <si>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</si>
  <si>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</si>
  <si>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</si>
  <si>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</si>
  <si>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</si>
  <si>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</si>
  <si>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</si>
  <si>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</si>
  <si>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</si>
  <si>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</si>
  <si>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</si>
  <si>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</si>
  <si>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</si>
  <si>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</si>
  <si>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</si>
  <si>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</si>
  <si>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</si>
  <si>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</si>
  <si>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</si>
  <si>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</si>
  <si>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</si>
  <si>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</si>
  <si>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</si>
  <si>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</si>
  <si>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</si>
  <si>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</si>
  <si>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</si>
  <si>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</si>
  <si>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</si>
  <si>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</si>
  <si>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</si>
  <si>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</si>
  <si>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</si>
  <si>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</si>
  <si>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</si>
  <si>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</si>
  <si>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</si>
  <si>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</si>
  <si>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</si>
  <si>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</si>
  <si>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</si>
  <si>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</si>
  <si>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</si>
  <si>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</si>
  <si>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</si>
  <si>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</si>
  <si>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</si>
  <si>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</si>
  <si>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</si>
  <si>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</si>
  <si>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</si>
  <si>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</si>
  <si>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</si>
  <si>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</si>
  <si>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</si>
  <si>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</si>
  <si>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</si>
  <si>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</si>
  <si>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</si>
  <si>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</si>
  <si>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</si>
  <si>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</si>
  <si>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</si>
  <si>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</si>
  <si>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</si>
  <si>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</si>
  <si>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</si>
  <si>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</si>
  <si>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</si>
  <si>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</si>
  <si>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</si>
  <si>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</si>
  <si>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</si>
  <si>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</si>
  <si>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</si>
  <si>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</si>
  <si>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</si>
  <si>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</si>
  <si>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</si>
  <si>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</si>
  <si>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</si>
  <si>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</si>
  <si>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</si>
  <si>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</si>
  <si>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</si>
  <si>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</si>
  <si>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</si>
  <si>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</si>
  <si>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</si>
  <si>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</si>
  <si>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</si>
  <si>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</si>
  <si>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</si>
  <si>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</si>
  <si>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</si>
  <si>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</si>
  <si>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</si>
  <si>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</si>
  <si>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</si>
  <si>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</si>
  <si>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</si>
  <si>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</si>
  <si>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</si>
  <si>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</si>
  <si>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</si>
  <si>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</si>
  <si>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</si>
  <si>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</si>
  <si>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</si>
  <si>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</si>
  <si>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</si>
  <si>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</si>
  <si>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</si>
  <si>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</si>
  <si>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</si>
  <si>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</si>
  <si>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</si>
  <si>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</si>
  <si>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</si>
  <si>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</si>
  <si>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</si>
  <si>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</si>
  <si>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</si>
  <si>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</si>
  <si>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</si>
  <si>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</si>
  <si>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</si>
  <si>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</si>
  <si>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</si>
  <si>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</si>
  <si>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</si>
  <si>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</si>
  <si>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</si>
  <si>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</si>
  <si>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</si>
  <si>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</si>
  <si>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</si>
  <si>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</si>
  <si>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</si>
  <si>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</si>
  <si>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</si>
  <si>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</si>
  <si>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</si>
  <si>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</si>
  <si>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</si>
  <si>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</si>
  <si>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</si>
  <si>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</si>
  <si>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</si>
  <si>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</si>
  <si>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</si>
  <si>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</si>
  <si>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</si>
  <si>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</si>
  <si>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</si>
  <si>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</si>
  <si>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</si>
  <si>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</si>
  <si>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</si>
  <si>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</si>
  <si>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</si>
  <si>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</si>
  <si>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</si>
  <si>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</si>
  <si>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</si>
  <si>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</si>
  <si>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</si>
  <si>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</si>
  <si>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</si>
  <si>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</si>
  <si>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</si>
  <si>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</si>
  <si>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</si>
  <si>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</si>
  <si>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</si>
  <si>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</si>
  <si>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</si>
  <si>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</si>
  <si>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</si>
  <si>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</si>
  <si>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</si>
  <si>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</si>
  <si>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</si>
  <si>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</si>
  <si>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</si>
  <si>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</si>
  <si>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</si>
  <si>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</si>
  <si>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</si>
  <si>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</si>
  <si>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</si>
  <si>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</si>
  <si>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</si>
  <si>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</si>
  <si>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</si>
  <si>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</si>
  <si>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</si>
  <si>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</si>
  <si>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</si>
  <si>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</si>
  <si>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</si>
  <si>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</si>
  <si>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</si>
  <si>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</si>
  <si>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</si>
  <si>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</si>
  <si>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</si>
  <si>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</si>
  <si>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</si>
  <si>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</si>
  <si>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</si>
  <si>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</si>
  <si>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</si>
  <si>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</si>
  <si>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</si>
  <si>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</si>
  <si>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</si>
  <si>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</si>
  <si>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</si>
  <si>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</si>
  <si>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</si>
  <si>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</si>
  <si>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</si>
  <si>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</si>
  <si>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</si>
  <si>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</si>
  <si>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</si>
  <si>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</si>
  <si>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</si>
  <si>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</si>
  <si>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</si>
  <si>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</si>
  <si>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</si>
  <si>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</si>
  <si>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</si>
  <si>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</si>
  <si>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</si>
  <si>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</si>
  <si>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</si>
  <si>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</si>
  <si>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</si>
  <si>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</si>
  <si>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</si>
  <si>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</si>
  <si>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</si>
  <si>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</si>
  <si>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</si>
  <si>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</si>
  <si>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</si>
  <si>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</si>
  <si>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</si>
  <si>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</si>
  <si>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</si>
  <si>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</si>
  <si>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</si>
  <si>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</si>
  <si>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</si>
  <si>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</si>
  <si>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</si>
  <si>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</si>
  <si>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</si>
  <si>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</si>
  <si>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</si>
  <si>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</si>
  <si>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</si>
  <si>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</si>
  <si>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</si>
  <si>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</si>
  <si>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</si>
  <si>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</si>
  <si>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</si>
  <si>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</si>
  <si>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</si>
  <si>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</si>
  <si>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</si>
  <si>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</si>
  <si>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</si>
  <si>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</si>
  <si>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</si>
  <si>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</si>
  <si>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</si>
  <si>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</si>
  <si>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</si>
  <si>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</si>
  <si>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</si>
  <si>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</si>
  <si>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</si>
  <si>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</si>
  <si>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</si>
  <si>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</si>
  <si>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</si>
  <si>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</si>
  <si>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</si>
  <si>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</si>
  <si>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</si>
  <si>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</si>
  <si>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</si>
  <si>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</si>
  <si>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</si>
  <si>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</si>
  <si>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</si>
  <si>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</si>
  <si>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</si>
  <si>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</si>
  <si>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</si>
  <si>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</si>
  <si>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</si>
  <si>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</si>
  <si>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</si>
  <si>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</si>
  <si>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</si>
  <si>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</si>
  <si>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</si>
  <si>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</si>
  <si>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</si>
  <si>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</si>
  <si>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</si>
  <si>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</si>
  <si>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</si>
  <si>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</si>
  <si>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</si>
  <si>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</si>
  <si>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</si>
  <si>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</si>
  <si>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</si>
  <si>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</si>
  <si>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</si>
  <si>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</si>
  <si>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</si>
  <si>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</si>
  <si>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</si>
  <si>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</si>
  <si>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</si>
  <si>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</si>
  <si>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</si>
  <si>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</si>
  <si>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</si>
  <si>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</si>
  <si>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</si>
  <si>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</si>
  <si>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</si>
  <si>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</si>
  <si>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</si>
  <si>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</si>
  <si>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</si>
  <si>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</si>
  <si>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</si>
  <si>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</si>
  <si>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</si>
  <si>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</si>
  <si>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</si>
  <si>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</si>
  <si>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</si>
  <si>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</si>
  <si>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</si>
  <si>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</si>
  <si>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</si>
  <si>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</si>
  <si>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</si>
  <si>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</si>
  <si>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</si>
  <si>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</si>
  <si>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</si>
  <si>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</si>
  <si>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</si>
  <si>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</si>
  <si>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</si>
  <si>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</si>
  <si>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</si>
  <si>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</si>
  <si>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</si>
  <si>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</si>
  <si>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</si>
  <si>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</si>
  <si>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</si>
  <si>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</si>
  <si>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</si>
  <si>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</si>
  <si>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</si>
  <si>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</si>
  <si>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</si>
  <si>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</si>
  <si>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</si>
  <si>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</si>
  <si>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</si>
  <si>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</si>
  <si>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</si>
  <si>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</si>
  <si>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</si>
  <si>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</si>
  <si>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</si>
  <si>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</si>
  <si>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</si>
  <si>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</si>
  <si>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</si>
  <si>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</si>
  <si>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</si>
  <si>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</si>
  <si>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</si>
  <si>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</si>
  <si>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</si>
  <si>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</si>
  <si>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</si>
  <si>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</si>
  <si>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</si>
  <si>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</si>
  <si>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</si>
  <si>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</si>
  <si>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</si>
  <si>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</si>
  <si>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</si>
  <si>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</si>
  <si>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</si>
  <si>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</si>
  <si>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</si>
  <si>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</si>
  <si>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</si>
  <si>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</si>
  <si>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</si>
  <si>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</si>
  <si>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</si>
  <si>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</si>
  <si>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</si>
  <si>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</si>
  <si>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</si>
  <si>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</si>
  <si>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</si>
  <si>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</si>
  <si>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</si>
  <si>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</si>
  <si>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</si>
  <si>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</si>
  <si>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</si>
  <si>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</si>
  <si>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</si>
  <si>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</si>
  <si>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</si>
  <si>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</si>
  <si>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</si>
  <si>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</si>
  <si>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</si>
  <si>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</si>
  <si>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</si>
  <si>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</si>
  <si>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</si>
  <si>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</si>
  <si>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</si>
  <si>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</si>
  <si>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</si>
  <si>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</si>
  <si>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</si>
  <si>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</si>
  <si>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</si>
  <si>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</si>
  <si>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</si>
  <si>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</si>
  <si>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</si>
  <si>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</si>
  <si>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</si>
  <si>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</si>
  <si>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</si>
  <si>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</si>
  <si>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</si>
  <si>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</si>
  <si>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</si>
  <si>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</si>
  <si>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</si>
  <si>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</si>
  <si>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</si>
  <si>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</si>
  <si>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</si>
  <si>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</si>
  <si>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</si>
  <si>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</si>
  <si>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</si>
  <si>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</si>
  <si>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</si>
  <si>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</si>
  <si>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</si>
  <si>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</si>
  <si>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</si>
  <si>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</si>
  <si>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</si>
  <si>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</si>
  <si>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</si>
  <si>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</si>
  <si>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</si>
  <si>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</si>
  <si>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</si>
  <si>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</si>
  <si>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</si>
  <si>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</si>
  <si>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</si>
  <si>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</si>
  <si>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</si>
  <si>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</si>
  <si>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</si>
  <si>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</si>
  <si>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</si>
  <si>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</si>
  <si>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</si>
  <si>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</si>
  <si>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</si>
  <si>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</si>
  <si>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</si>
  <si>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</si>
  <si>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</si>
  <si>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</si>
  <si>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</si>
  <si>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</si>
  <si>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</si>
  <si>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</si>
  <si>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</si>
  <si>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</si>
  <si>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</si>
  <si>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</si>
  <si>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</si>
  <si>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</si>
  <si>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</si>
  <si>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</si>
  <si>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</si>
  <si>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</si>
  <si>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</si>
  <si>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</si>
  <si>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</si>
  <si>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</si>
  <si>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</si>
  <si>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</si>
  <si>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</si>
  <si>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</si>
  <si>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</si>
  <si>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</si>
  <si>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</si>
  <si>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</si>
  <si>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</si>
  <si>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</si>
  <si>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</si>
  <si>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</si>
  <si>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</si>
  <si>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</si>
  <si>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</si>
  <si>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</si>
  <si>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</si>
  <si>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</si>
  <si>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</si>
  <si>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</si>
  <si>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</si>
  <si>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</si>
  <si>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</si>
  <si>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</si>
  <si>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</si>
  <si>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</si>
  <si>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</si>
  <si>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</si>
  <si>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</si>
  <si>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</si>
  <si>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</si>
  <si>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</si>
  <si>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</si>
  <si>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</si>
  <si>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</si>
  <si>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</si>
  <si>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</si>
  <si>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</si>
  <si>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</si>
  <si>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</si>
  <si>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</si>
  <si>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</si>
  <si>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</si>
  <si>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</si>
  <si>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</si>
  <si>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</si>
  <si>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</si>
  <si>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</si>
  <si>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</si>
  <si>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</si>
  <si>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</si>
  <si>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</si>
  <si>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</si>
  <si>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</si>
  <si>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</si>
  <si>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</si>
  <si>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</si>
  <si>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</si>
  <si>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</si>
  <si>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</si>
  <si>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</si>
  <si>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</si>
  <si>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</si>
  <si>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</si>
  <si>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</si>
  <si>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</si>
  <si>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</si>
  <si>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</si>
  <si>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</si>
  <si>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</si>
  <si>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</si>
  <si>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</si>
  <si>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</si>
  <si>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</si>
  <si>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</si>
  <si>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</si>
  <si>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</si>
  <si>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</si>
  <si>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</si>
  <si>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</si>
  <si>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</si>
  <si>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</si>
  <si>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</si>
  <si>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</si>
  <si>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</si>
  <si>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</si>
  <si>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</si>
  <si>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</si>
  <si>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</si>
  <si>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</si>
  <si>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</si>
  <si>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</si>
  <si>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</si>
  <si>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</si>
  <si>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</si>
  <si>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</si>
  <si>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</si>
  <si>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</si>
  <si>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</si>
  <si>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</si>
  <si>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</si>
  <si>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</si>
  <si>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</si>
  <si>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</si>
  <si>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</si>
  <si>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</si>
  <si>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</si>
  <si>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</si>
  <si>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</si>
  <si>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</si>
  <si>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</si>
  <si>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</si>
  <si>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</si>
  <si>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</si>
  <si>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</si>
  <si>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</si>
  <si>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</si>
  <si>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</si>
  <si>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</si>
  <si>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</si>
  <si>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</si>
  <si>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</si>
  <si>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</si>
  <si>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</si>
  <si>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</si>
  <si>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</si>
  <si>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</si>
  <si>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</si>
  <si>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</si>
  <si>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</si>
  <si>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</si>
  <si>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</si>
  <si>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</si>
  <si>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</si>
  <si>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</si>
  <si>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</si>
  <si>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</si>
  <si>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</si>
  <si>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</si>
  <si>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</si>
  <si>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</si>
  <si>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</si>
  <si>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</si>
  <si>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</si>
  <si>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</si>
  <si>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</si>
  <si>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</si>
  <si>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</si>
  <si>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</si>
  <si>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</si>
  <si>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</si>
  <si>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</si>
  <si>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</si>
  <si>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</si>
  <si>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</si>
  <si>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</si>
  <si>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</si>
  <si>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</si>
  <si>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</si>
  <si>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</si>
  <si>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</si>
  <si>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</si>
  <si>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</si>
  <si>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</si>
  <si>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</si>
  <si>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</si>
  <si>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</si>
  <si>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</si>
  <si>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</si>
  <si>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</si>
  <si>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</si>
  <si>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</si>
  <si>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</si>
  <si>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</si>
  <si>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</si>
  <si>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</si>
  <si>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</si>
  <si>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</si>
  <si>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</si>
  <si>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</si>
  <si>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</si>
  <si>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</si>
  <si>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</si>
  <si>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</si>
  <si>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</si>
  <si>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</si>
  <si>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</si>
  <si>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</si>
  <si>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</si>
  <si>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</si>
  <si>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</si>
  <si>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</si>
  <si>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</si>
  <si>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</si>
  <si>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</si>
  <si>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</si>
  <si>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</si>
  <si>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</si>
  <si>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</si>
  <si>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</si>
  <si>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</si>
  <si>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</si>
  <si>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</si>
  <si>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</si>
  <si>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</si>
  <si>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</si>
  <si>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</si>
  <si>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</si>
  <si>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</si>
  <si>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</si>
  <si>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</si>
  <si>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</si>
  <si>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</si>
  <si>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</si>
  <si>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</si>
  <si>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</si>
  <si>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</si>
  <si>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</si>
  <si>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</si>
  <si>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</si>
  <si>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</si>
  <si>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</si>
  <si>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</si>
  <si>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</si>
  <si>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</si>
  <si>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</si>
  <si>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</si>
  <si>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</si>
  <si>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</si>
  <si>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</si>
  <si>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</si>
  <si>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</si>
  <si>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</si>
  <si>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</si>
  <si>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</si>
  <si>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</si>
  <si>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</si>
  <si>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</si>
  <si>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</si>
  <si>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</si>
  <si>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</si>
  <si>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</si>
  <si>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</si>
  <si>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</si>
  <si>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</si>
  <si>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</si>
  <si>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</si>
  <si>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</si>
  <si>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</si>
  <si>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</si>
  <si>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</si>
  <si>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</si>
  <si>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</si>
  <si>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</si>
  <si>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</si>
  <si>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</si>
  <si>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</si>
  <si>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</si>
  <si>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</si>
  <si>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</si>
  <si>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</si>
  <si>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</si>
  <si>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</si>
  <si>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</si>
  <si>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</si>
  <si>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</si>
  <si>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</si>
  <si>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</si>
  <si>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</si>
  <si>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</si>
  <si>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</si>
  <si>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</si>
  <si>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</si>
  <si>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</si>
  <si>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</si>
  <si>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</si>
  <si>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</si>
  <si>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</si>
  <si>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</si>
  <si>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</si>
  <si>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</si>
  <si>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</si>
  <si>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</si>
  <si>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</si>
  <si>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</si>
  <si>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</si>
  <si>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</si>
  <si>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</si>
  <si>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</si>
  <si>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</si>
  <si>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</si>
  <si>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</si>
  <si>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</si>
  <si>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</si>
  <si>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</si>
  <si>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</si>
  <si>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</si>
  <si>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</si>
  <si>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</si>
  <si>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</si>
  <si>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</si>
  <si>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</si>
  <si>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</si>
  <si>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</si>
  <si>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</si>
  <si>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</si>
  <si>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</si>
  <si>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</si>
  <si>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</si>
  <si>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</si>
  <si>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</si>
  <si>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</si>
  <si>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</si>
  <si>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</si>
  <si>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</si>
  <si>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</si>
  <si>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</si>
  <si>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</si>
  <si>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</si>
  <si>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</si>
  <si>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</si>
  <si>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</si>
  <si>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</si>
  <si>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</si>
  <si>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</si>
  <si>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</si>
  <si>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</si>
  <si>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</si>
  <si>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</si>
  <si>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</si>
  <si>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</si>
  <si>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</si>
  <si>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</si>
  <si>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</si>
  <si>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</si>
  <si>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</si>
  <si>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</si>
  <si>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</si>
  <si>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</si>
  <si>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</si>
  <si>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</si>
  <si>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</si>
  <si>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</si>
  <si>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</si>
  <si>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</si>
  <si>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</si>
  <si>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</si>
  <si>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</si>
  <si>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</si>
  <si>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</si>
  <si>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</si>
  <si>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</si>
  <si>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</si>
  <si>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</si>
  <si>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</si>
  <si>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</si>
  <si>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</si>
  <si>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</si>
  <si>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</si>
  <si>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</si>
  <si>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</si>
  <si>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</si>
  <si>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</si>
  <si>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</si>
  <si>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</si>
  <si>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</si>
  <si>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</si>
  <si>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</si>
  <si>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</si>
  <si>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</si>
  <si>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</si>
  <si>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</si>
  <si>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</si>
  <si>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</si>
  <si>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</si>
  <si>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</si>
  <si>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</si>
  <si>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</si>
  <si>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</si>
  <si>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</si>
  <si>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</si>
  <si>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</si>
  <si>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</si>
  <si>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</si>
  <si>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</si>
  <si>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</si>
  <si>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</si>
  <si>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</si>
  <si>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</si>
  <si>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</si>
  <si>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</si>
  <si>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</si>
  <si>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</si>
  <si>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</si>
  <si>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</si>
  <si>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</si>
  <si>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</si>
  <si>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</si>
  <si>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</si>
  <si>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</si>
  <si>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</si>
  <si>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</si>
  <si>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</si>
  <si>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</si>
  <si>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</si>
  <si>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</si>
  <si>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</si>
  <si>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</si>
  <si>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</si>
  <si>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</si>
  <si>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</si>
  <si>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</si>
  <si>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</si>
  <si>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</si>
  <si>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</si>
  <si>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</si>
  <si>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</si>
  <si>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</si>
  <si>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</si>
  <si>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</si>
  <si>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</si>
  <si>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</si>
  <si>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</si>
  <si>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</si>
  <si>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</si>
  <si>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</si>
  <si>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</si>
  <si>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</si>
  <si>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</si>
  <si>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</si>
  <si>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</si>
  <si>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</si>
  <si>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</si>
  <si>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</si>
  <si>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</si>
  <si>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</si>
  <si>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</si>
  <si>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</si>
  <si>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</si>
  <si>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</si>
  <si>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</si>
  <si>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</si>
  <si>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</si>
  <si>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</si>
  <si>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</si>
  <si>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</si>
  <si>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</si>
  <si>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</si>
  <si>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</si>
  <si>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</si>
  <si>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</si>
  <si>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</si>
  <si>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</si>
  <si>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</si>
  <si>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</si>
  <si>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</si>
  <si>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</si>
  <si>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</si>
  <si>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</si>
  <si>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</si>
  <si>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</si>
  <si>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</si>
  <si>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</si>
  <si>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</si>
  <si>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</si>
  <si>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</si>
  <si>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</si>
  <si>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</si>
  <si>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</si>
  <si>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</si>
  <si>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</si>
  <si>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</si>
  <si>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</si>
  <si>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</si>
  <si>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</si>
  <si>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</si>
  <si>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</si>
  <si>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</si>
  <si>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</si>
  <si>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</si>
  <si>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</si>
  <si>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</si>
  <si>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</si>
  <si>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</si>
  <si>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</si>
  <si>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</si>
  <si>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</si>
  <si>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</si>
  <si>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</si>
  <si>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</si>
  <si>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</si>
  <si>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</si>
  <si>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</si>
  <si>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</si>
  <si>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</si>
  <si>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</si>
  <si>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</si>
  <si>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</si>
  <si>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</si>
  <si>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</si>
  <si>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</si>
  <si>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</si>
  <si>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</si>
  <si>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</si>
  <si>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</si>
  <si>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</si>
  <si>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</si>
  <si>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</si>
  <si>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</si>
  <si>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</si>
  <si>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</si>
  <si>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</si>
  <si>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</si>
  <si>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</si>
  <si>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</si>
  <si>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</si>
  <si>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</si>
  <si>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</si>
  <si>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</si>
  <si>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</si>
  <si>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</si>
  <si>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</si>
  <si>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</si>
  <si>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</si>
  <si>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</si>
  <si>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</si>
  <si>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</si>
  <si>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</si>
  <si>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</si>
  <si>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</si>
  <si>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</si>
  <si>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</si>
  <si>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</si>
  <si>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</si>
  <si>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</si>
  <si>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</si>
  <si>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</si>
  <si>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</si>
  <si>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</si>
  <si>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</si>
  <si>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</si>
  <si>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</si>
  <si>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</si>
  <si>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</si>
  <si>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</si>
  <si>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</si>
  <si>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</si>
  <si>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</si>
  <si>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</si>
  <si>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</si>
  <si>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</si>
  <si>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</si>
  <si>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</si>
  <si>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</si>
  <si>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</si>
  <si>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</si>
  <si>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</si>
  <si>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</si>
  <si>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</si>
  <si>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</si>
  <si>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</si>
  <si>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</si>
  <si>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</si>
  <si>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</si>
  <si>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</si>
  <si>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</si>
  <si>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</si>
  <si>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</si>
  <si>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</si>
  <si>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</si>
  <si>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</si>
  <si>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</si>
  <si>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</si>
  <si>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</si>
  <si>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</si>
  <si>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</si>
  <si>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</si>
  <si>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</si>
  <si>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</si>
  <si>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</si>
  <si>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</si>
  <si>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</si>
  <si>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</si>
  <si>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</si>
  <si>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</si>
  <si>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</si>
  <si>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</si>
  <si>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</si>
  <si>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</si>
  <si>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</si>
  <si>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</si>
  <si>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</si>
  <si>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</si>
  <si>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</si>
  <si>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</si>
  <si>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</si>
  <si>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</si>
  <si>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</si>
  <si>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</si>
  <si>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</si>
  <si>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</si>
  <si>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</si>
  <si>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</si>
  <si>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</si>
  <si>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</si>
  <si>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</si>
  <si>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</si>
  <si>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</si>
  <si>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</si>
  <si>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</si>
  <si>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</si>
  <si>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</si>
  <si>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</si>
  <si>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</si>
  <si>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</si>
  <si>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</si>
  <si>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</si>
  <si>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</si>
  <si>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</si>
  <si>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</si>
  <si>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</si>
  <si>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</si>
  <si>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</si>
  <si>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</si>
  <si>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</si>
  <si>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</si>
  <si>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</si>
  <si>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</si>
  <si>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</si>
  <si>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</si>
  <si>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</si>
  <si>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</si>
  <si>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</si>
  <si>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</si>
  <si>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</si>
  <si>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</si>
  <si>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</si>
  <si>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</si>
  <si>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</si>
  <si>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</si>
  <si>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</si>
  <si>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</si>
  <si>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</si>
  <si>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</si>
  <si>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</si>
  <si>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</si>
  <si>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</si>
  <si>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</si>
  <si>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</si>
  <si>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</si>
  <si>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</si>
  <si>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</si>
  <si>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</si>
  <si>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</si>
  <si>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</si>
  <si>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</si>
  <si>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</si>
  <si>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</si>
  <si>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</si>
  <si>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</si>
  <si>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</si>
  <si>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</si>
  <si>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</si>
  <si>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</si>
  <si>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</si>
  <si>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</si>
  <si>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</si>
  <si>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</si>
  <si>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</si>
  <si>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</si>
  <si>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</si>
  <si>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</si>
  <si>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</si>
  <si>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</si>
  <si>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</si>
  <si>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</si>
  <si>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</si>
  <si>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</si>
  <si>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</si>
  <si>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</si>
  <si>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</si>
  <si>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</si>
  <si>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</si>
  <si>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</si>
  <si>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</si>
  <si>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</si>
  <si>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</si>
  <si>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</si>
  <si>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</si>
  <si>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</si>
  <si>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</si>
  <si>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</si>
  <si>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</si>
  <si>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</si>
  <si>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</si>
  <si>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</si>
  <si>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</si>
  <si>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</si>
  <si>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</si>
  <si>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</si>
  <si>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</si>
  <si>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</si>
  <si>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</si>
  <si>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</si>
  <si>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</si>
  <si>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</si>
  <si>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</si>
  <si>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</si>
  <si>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</si>
  <si>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</si>
  <si>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</si>
  <si>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</si>
  <si>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</si>
  <si>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</si>
  <si>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</si>
  <si>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</si>
  <si>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</si>
  <si>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</si>
  <si>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</si>
  <si>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</si>
  <si>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</si>
  <si>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</si>
  <si>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</si>
  <si>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</si>
  <si>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</si>
  <si>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</si>
  <si>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</si>
  <si>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</si>
  <si>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</si>
  <si>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</si>
  <si>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</si>
  <si>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</si>
  <si>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</si>
  <si>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</si>
  <si>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</si>
  <si>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</si>
  <si>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</si>
  <si>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</si>
  <si>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</si>
  <si>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</si>
  <si>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</si>
  <si>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</si>
  <si>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</si>
  <si>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</si>
  <si>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</si>
  <si>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</si>
  <si>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</si>
  <si>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</si>
  <si>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</si>
  <si>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</si>
  <si>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</si>
  <si>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</si>
  <si>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</si>
  <si>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</si>
  <si>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</si>
  <si>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</si>
  <si>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</si>
  <si>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</si>
  <si>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</si>
  <si>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</si>
  <si>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</si>
  <si>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</si>
  <si>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</si>
  <si>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</si>
  <si>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</si>
  <si>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</si>
  <si>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</si>
  <si>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</si>
  <si>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</si>
  <si>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</si>
  <si>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</si>
  <si>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</si>
  <si>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</si>
  <si>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</si>
  <si>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</si>
  <si>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</si>
  <si>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</si>
  <si>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</si>
  <si>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</si>
  <si>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</si>
  <si>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</si>
  <si>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</si>
  <si>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</si>
  <si>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</si>
  <si>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</si>
  <si>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</si>
  <si>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</si>
  <si>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</si>
  <si>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</si>
  <si>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</si>
  <si>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</si>
  <si>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</si>
  <si>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</si>
  <si>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</si>
  <si>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</si>
  <si>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</si>
  <si>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</si>
  <si>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</si>
  <si>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</si>
  <si>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</si>
  <si>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</si>
  <si>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</si>
  <si>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</si>
  <si>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</si>
  <si>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</si>
  <si>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</si>
  <si>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</si>
  <si>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</si>
  <si>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</si>
  <si>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</si>
  <si>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</si>
  <si>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</si>
  <si>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</si>
  <si>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</si>
  <si>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</si>
  <si>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</si>
  <si>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</si>
  <si>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</si>
  <si>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</si>
  <si>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</si>
  <si>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</si>
  <si>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</si>
  <si>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</si>
  <si>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</si>
  <si>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</si>
  <si>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</si>
  <si>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</si>
  <si>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</si>
  <si>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</si>
  <si>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</si>
  <si>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</si>
  <si>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</si>
  <si>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</si>
  <si>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</si>
  <si>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</si>
  <si>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</si>
  <si>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</si>
  <si>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</si>
  <si>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</si>
  <si>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</si>
  <si>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</si>
  <si>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</si>
  <si>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</si>
  <si>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</si>
  <si>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</si>
  <si>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</si>
  <si>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</si>
  <si>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</si>
  <si>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</si>
  <si>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</si>
  <si>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</si>
  <si>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</si>
  <si>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</si>
  <si>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</si>
  <si>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</si>
  <si>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</si>
  <si>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</si>
  <si>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</si>
  <si>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</si>
  <si>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</si>
  <si>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</si>
  <si>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</si>
  <si>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</si>
  <si>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</si>
  <si>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</si>
  <si>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</si>
  <si>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</si>
  <si>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</si>
  <si>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</si>
  <si>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</si>
  <si>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</si>
  <si>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</si>
  <si>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</si>
  <si>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</si>
  <si>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</si>
  <si>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</si>
  <si>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</si>
  <si>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</si>
  <si>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</si>
  <si>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</si>
  <si>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</si>
  <si>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</si>
  <si>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</si>
  <si>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</si>
  <si>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</si>
  <si>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</si>
  <si>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</si>
  <si>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</si>
  <si>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</si>
  <si>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</si>
  <si>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</si>
  <si>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</si>
  <si>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</si>
  <si>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</si>
  <si>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</si>
  <si>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</si>
  <si>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</si>
  <si>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</si>
  <si>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</si>
  <si>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</si>
  <si>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</si>
  <si>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</si>
  <si>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</si>
  <si>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</si>
  <si>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</si>
  <si>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</si>
  <si>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</si>
  <si>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</si>
  <si>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</si>
  <si>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</si>
  <si>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</si>
  <si>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</si>
  <si>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</si>
  <si>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</si>
  <si>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</si>
  <si>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</si>
  <si>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</si>
  <si>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</si>
  <si>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</si>
  <si>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</si>
  <si>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</si>
  <si>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</si>
  <si>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</si>
  <si>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</si>
  <si>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</si>
  <si>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</si>
  <si>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</si>
  <si>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</si>
  <si>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</si>
  <si>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</si>
  <si>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</si>
  <si>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</si>
  <si>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</si>
  <si>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</si>
  <si>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</si>
  <si>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</si>
  <si>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</si>
  <si>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</si>
  <si>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</si>
  <si>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</si>
  <si>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</si>
  <si>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</si>
  <si>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</si>
  <si>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</si>
  <si>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</si>
  <si>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</si>
  <si>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</si>
  <si>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</si>
  <si>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</si>
  <si>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</si>
  <si>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</si>
  <si>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</si>
  <si>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</si>
  <si>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</si>
  <si>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</si>
  <si>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</si>
  <si>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</si>
  <si>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</si>
  <si>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</si>
  <si>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</si>
  <si>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</si>
  <si>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</si>
  <si>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</si>
  <si>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</si>
  <si>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</si>
  <si>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</si>
  <si>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</si>
  <si>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</si>
  <si>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</si>
  <si>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</si>
  <si>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</si>
  <si>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</si>
  <si>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</si>
  <si>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</si>
  <si>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</si>
  <si>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</si>
  <si>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</si>
  <si>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</si>
  <si>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</si>
  <si>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</si>
  <si>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</si>
  <si>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</si>
  <si>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</si>
  <si>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</si>
  <si>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</si>
  <si>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</si>
  <si>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</si>
  <si>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</si>
  <si>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</si>
  <si>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</si>
  <si>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</si>
  <si>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</si>
  <si>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</si>
  <si>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</si>
  <si>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</si>
  <si>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</si>
  <si>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</si>
  <si>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</si>
  <si>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</si>
  <si>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</si>
  <si>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</si>
  <si>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</si>
  <si>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</si>
  <si>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</si>
  <si>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</si>
  <si>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</si>
  <si>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</si>
  <si>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</si>
  <si>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</si>
  <si>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</si>
  <si>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</si>
  <si>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</si>
  <si>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</si>
  <si>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</si>
  <si>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</si>
  <si>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</si>
  <si>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</si>
  <si>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</si>
  <si>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</si>
  <si>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</si>
  <si>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</si>
  <si>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</si>
  <si>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</si>
  <si>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</si>
  <si>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</si>
  <si>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</si>
  <si>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</si>
  <si>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</si>
  <si>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</si>
  <si>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</si>
  <si>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</si>
  <si>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</si>
  <si>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</si>
  <si>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</si>
  <si>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</si>
  <si>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</si>
  <si>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</si>
  <si>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</si>
  <si>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</si>
  <si>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</si>
  <si>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</si>
  <si>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</si>
  <si>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</si>
  <si>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</si>
  <si>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</si>
  <si>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</si>
  <si>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</si>
  <si>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</si>
  <si>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</si>
  <si>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</si>
  <si>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</si>
  <si>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</si>
  <si>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</si>
  <si>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</si>
  <si>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</si>
  <si>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</si>
  <si>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</si>
  <si>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</si>
  <si>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</si>
  <si>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</si>
  <si>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</si>
  <si>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</si>
  <si>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</si>
  <si>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</si>
  <si>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</si>
  <si>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</si>
  <si>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</si>
  <si>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</si>
  <si>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</si>
  <si>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</si>
  <si>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</si>
  <si>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</si>
  <si>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</si>
  <si>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</si>
  <si>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</si>
  <si>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</si>
  <si>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</si>
  <si>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</si>
  <si>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</si>
  <si>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</si>
  <si>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</si>
  <si>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</si>
  <si>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</si>
  <si>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</si>
  <si>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</si>
  <si>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</si>
  <si>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</si>
  <si>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</si>
  <si>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</si>
  <si>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</si>
  <si>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</si>
  <si>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</si>
  <si>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</si>
  <si>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</si>
  <si>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</si>
  <si>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</si>
  <si>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</si>
  <si>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</si>
  <si>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</si>
  <si>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</si>
  <si>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</si>
  <si>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</si>
  <si>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</si>
  <si>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</si>
  <si>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</si>
  <si>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</si>
  <si>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</si>
  <si>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</si>
  <si>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</si>
  <si>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</si>
  <si>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</si>
  <si>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</si>
  <si>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</si>
  <si>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</si>
  <si>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</si>
  <si>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</si>
  <si>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</si>
  <si>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</si>
  <si>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</si>
  <si>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</si>
  <si>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</si>
  <si>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</si>
  <si>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</si>
  <si>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</si>
  <si>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</si>
  <si>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</si>
  <si>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</si>
  <si>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</si>
  <si>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</si>
  <si>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</si>
  <si>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</si>
  <si>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</si>
  <si>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</si>
  <si>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</si>
  <si>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</si>
  <si>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</si>
  <si>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</si>
  <si>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</si>
  <si>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</si>
  <si>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</si>
  <si>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</si>
  <si>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</si>
  <si>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</si>
  <si>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</si>
  <si>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</si>
  <si>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</si>
  <si>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</si>
  <si>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</si>
  <si>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</si>
  <si>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</si>
  <si>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</si>
  <si>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</si>
  <si>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</si>
  <si>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</si>
  <si>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</si>
  <si>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</si>
  <si>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</si>
  <si>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</si>
  <si>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</si>
  <si>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</si>
  <si>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</si>
  <si>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</si>
  <si>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</si>
  <si>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</si>
  <si>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</si>
  <si>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</si>
  <si>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</si>
  <si>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</si>
  <si>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</si>
  <si>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</si>
  <si>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</si>
  <si>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</si>
  <si>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</si>
  <si>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</si>
  <si>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</si>
  <si>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</si>
  <si>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</si>
  <si>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</si>
  <si>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</si>
  <si>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</si>
  <si>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</si>
  <si>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</si>
  <si>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</si>
  <si>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</si>
  <si>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</si>
  <si>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</si>
  <si>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</si>
  <si>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</si>
  <si>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</si>
  <si>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</si>
  <si>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</si>
  <si>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</si>
  <si>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</si>
  <si>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</si>
  <si>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</si>
  <si>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</si>
  <si>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</si>
  <si>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</si>
  <si>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</si>
  <si>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</si>
  <si>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</si>
  <si>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</si>
  <si>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</si>
  <si>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</si>
  <si>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</si>
  <si>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</si>
  <si>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</si>
  <si>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</si>
  <si>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</si>
  <si>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</si>
  <si>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</si>
  <si>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</si>
  <si>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</si>
  <si>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</si>
  <si>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</si>
  <si>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</si>
  <si>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</si>
  <si>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</si>
  <si>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</si>
  <si>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</si>
  <si>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</si>
  <si>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</si>
  <si>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</si>
  <si>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</si>
  <si>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</si>
  <si>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</si>
  <si>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</si>
  <si>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</si>
  <si>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</si>
  <si>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</si>
  <si>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</si>
  <si>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</si>
  <si>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</si>
  <si>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</si>
  <si>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</si>
  <si>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</si>
  <si>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</si>
  <si>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</si>
  <si>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</si>
  <si>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</si>
  <si>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</si>
  <si>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</si>
  <si>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</si>
  <si>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</si>
  <si>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</si>
  <si>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</si>
  <si>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</si>
  <si>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</si>
  <si>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</si>
  <si>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</si>
  <si>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</si>
  <si>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</si>
  <si>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</si>
  <si>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</si>
  <si>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</si>
  <si>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</si>
  <si>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</si>
  <si>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</si>
  <si>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</si>
  <si>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</si>
  <si>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</si>
  <si>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</si>
  <si>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</si>
  <si>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</si>
  <si>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</si>
  <si>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</si>
  <si>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</si>
  <si>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</si>
  <si>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</si>
  <si>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</si>
  <si>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</si>
  <si>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</si>
  <si>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</si>
  <si>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</si>
  <si>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</si>
  <si>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</si>
  <si>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</si>
  <si>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</si>
  <si>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</si>
  <si>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</si>
  <si>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</si>
  <si>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</si>
  <si>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</si>
  <si>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</si>
  <si>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</si>
  <si>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</si>
  <si>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</si>
  <si>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</si>
  <si>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</si>
  <si>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</si>
  <si>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</si>
  <si>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</si>
  <si>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</si>
  <si>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</si>
  <si>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</si>
  <si>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</si>
  <si>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</si>
  <si>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</si>
  <si>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</si>
  <si>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</si>
  <si>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</si>
  <si>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</si>
  <si>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</si>
  <si>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</si>
  <si>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</si>
  <si>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</si>
  <si>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</si>
  <si>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</si>
  <si>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</si>
  <si>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</si>
  <si>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</si>
  <si>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</si>
  <si>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</si>
  <si>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</si>
  <si>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</si>
  <si>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</si>
  <si>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</si>
  <si>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</si>
  <si>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</si>
  <si>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</si>
  <si>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</si>
  <si>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</si>
  <si>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</si>
  <si>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</si>
  <si>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</si>
  <si>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</si>
  <si>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</si>
  <si>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</si>
  <si>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</si>
  <si>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</si>
  <si>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</si>
  <si>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</si>
  <si>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</si>
  <si>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</si>
  <si>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</si>
  <si>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</si>
  <si>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</si>
  <si>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</si>
  <si>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</si>
  <si>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</si>
  <si>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</si>
  <si>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</si>
  <si>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</si>
  <si>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</si>
  <si>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</si>
  <si>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</si>
  <si>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</si>
  <si>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</si>
  <si>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</si>
  <si>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</si>
  <si>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</si>
  <si>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</si>
  <si>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</si>
  <si>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</si>
  <si>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</si>
  <si>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</si>
  <si>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</si>
  <si>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</si>
  <si>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</si>
  <si>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</si>
  <si>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</si>
  <si>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</si>
  <si>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</si>
  <si>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</si>
  <si>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</si>
  <si>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</si>
  <si>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</si>
  <si>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</si>
  <si>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</si>
  <si>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</si>
  <si>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</si>
  <si>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</si>
  <si>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</si>
  <si>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</si>
  <si>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</si>
  <si>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</si>
  <si>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</si>
  <si>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</si>
  <si>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</si>
  <si>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</si>
  <si>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</si>
  <si>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</si>
  <si>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</si>
  <si>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</si>
  <si>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</si>
  <si>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</si>
  <si>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</si>
  <si>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</si>
  <si>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</si>
  <si>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</si>
  <si>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</si>
  <si>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</si>
  <si>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</si>
  <si>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</si>
  <si>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</si>
  <si>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</si>
  <si>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</si>
  <si>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</si>
  <si>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</si>
  <si>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</si>
  <si>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</si>
  <si>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</si>
  <si>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</si>
  <si>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</si>
  <si>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</si>
  <si>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</si>
  <si>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</si>
  <si>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</si>
  <si>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</si>
  <si>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</si>
  <si>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</si>
  <si>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</si>
  <si>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</si>
  <si>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</si>
  <si>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</si>
  <si>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</si>
  <si>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</si>
  <si>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</si>
  <si>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</si>
  <si>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</si>
  <si>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</si>
  <si>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</si>
  <si>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</si>
  <si>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</si>
  <si>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</si>
  <si>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</si>
  <si>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</si>
  <si>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</si>
  <si>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</si>
  <si>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</si>
  <si>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</si>
  <si>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</si>
  <si>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</si>
  <si>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</si>
  <si>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</si>
  <si>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</si>
  <si>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</si>
  <si>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</si>
  <si>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</si>
  <si>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</si>
  <si>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</si>
  <si>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</si>
  <si>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</si>
  <si>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</si>
  <si>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</si>
  <si>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</si>
  <si>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</si>
  <si>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</si>
  <si>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</si>
  <si>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</si>
  <si>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</si>
  <si>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</si>
  <si>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</si>
  <si>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</si>
  <si>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</si>
  <si>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</si>
  <si>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</si>
  <si>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</si>
  <si>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</si>
  <si>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</si>
  <si>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</si>
  <si>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</si>
  <si>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</si>
  <si>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</si>
  <si>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</si>
  <si>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</si>
  <si>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</si>
  <si>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</si>
  <si>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</si>
  <si>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</si>
  <si>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</si>
  <si>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</si>
  <si>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</si>
  <si>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</si>
  <si>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</si>
  <si>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</si>
  <si>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</si>
  <si>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</si>
  <si>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</si>
  <si>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</si>
  <si>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</si>
  <si>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</si>
  <si>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</si>
  <si>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</si>
  <si>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</si>
  <si>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</si>
  <si>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</si>
  <si>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</si>
  <si>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</si>
  <si>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</si>
  <si>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</si>
  <si>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</si>
  <si>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</si>
  <si>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</si>
  <si>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</si>
  <si>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</si>
  <si>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</si>
  <si>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</si>
  <si>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</si>
  <si>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</si>
  <si>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</si>
  <si>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</si>
  <si>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</si>
  <si>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</si>
  <si>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</si>
  <si>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</si>
  <si>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</si>
  <si>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</si>
  <si>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</si>
  <si>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</si>
  <si>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</si>
  <si>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</si>
  <si>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</si>
  <si>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</si>
  <si>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</si>
  <si>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</si>
  <si>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</si>
  <si>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</si>
  <si>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</si>
  <si>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</si>
  <si>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</si>
  <si>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</si>
  <si>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</si>
  <si>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</si>
  <si>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</si>
  <si>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</si>
  <si>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</si>
  <si>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</si>
  <si>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</si>
  <si>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</si>
  <si>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</si>
  <si>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</si>
  <si>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</si>
  <si>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</si>
  <si>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</si>
  <si>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</si>
  <si>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</si>
  <si>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</si>
  <si>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</si>
  <si>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</si>
  <si>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</si>
  <si>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</si>
  <si>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</si>
  <si>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</si>
  <si>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</si>
  <si>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</si>
  <si>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</si>
  <si>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</si>
  <si>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</si>
  <si>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</si>
  <si>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</si>
  <si>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</si>
  <si>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</si>
  <si>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</si>
  <si>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</si>
  <si>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</si>
  <si>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</si>
  <si>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</si>
  <si>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</si>
  <si>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</si>
  <si>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</si>
  <si>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</si>
  <si>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</si>
  <si>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</si>
  <si>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</si>
  <si>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</si>
  <si>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</si>
  <si>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</si>
  <si>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</si>
  <si>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</si>
  <si>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</si>
  <si>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</si>
  <si>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</si>
  <si>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</si>
  <si>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</si>
  <si>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</si>
  <si>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</si>
  <si>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</si>
  <si>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</si>
  <si>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</si>
  <si>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</si>
  <si>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</si>
  <si>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</si>
  <si>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</si>
  <si>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</si>
  <si>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</si>
  <si>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</si>
  <si>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</si>
  <si>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</si>
  <si>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</si>
  <si>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</si>
  <si>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</si>
  <si>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</si>
  <si>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</si>
  <si>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</si>
  <si>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</si>
  <si>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</si>
  <si>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</si>
  <si>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</si>
  <si>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</si>
  <si>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</si>
  <si>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</si>
  <si>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</si>
  <si>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</si>
  <si>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</si>
  <si>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</si>
  <si>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</si>
  <si>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</si>
  <si>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</si>
  <si>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</si>
  <si>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</si>
  <si>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</si>
  <si>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</si>
  <si>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</si>
  <si>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</si>
  <si>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</si>
  <si>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</si>
  <si>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</si>
  <si>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</si>
  <si>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</si>
  <si>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</si>
  <si>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</si>
  <si>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</si>
  <si>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</si>
  <si>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</si>
  <si>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</si>
  <si>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</si>
  <si>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</si>
  <si>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</si>
  <si>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</si>
  <si>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</si>
  <si>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</si>
  <si>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</si>
  <si>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</si>
  <si>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</si>
  <si>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</si>
  <si>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</si>
  <si>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</si>
  <si>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</si>
  <si>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</si>
  <si>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</si>
  <si>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</si>
  <si>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</si>
  <si>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</si>
  <si>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</si>
  <si>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</si>
  <si>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</si>
  <si>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</si>
  <si>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</si>
  <si>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</si>
  <si>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</si>
  <si>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</si>
  <si>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</si>
  <si>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</si>
  <si>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</si>
  <si>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</si>
  <si>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</si>
  <si>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</si>
  <si>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</si>
  <si>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</si>
  <si>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</si>
  <si>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</si>
  <si>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</si>
  <si>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</si>
  <si>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</si>
  <si>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</si>
  <si>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</si>
  <si>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</si>
  <si>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</si>
  <si>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</si>
  <si>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</si>
  <si>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</si>
  <si>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</si>
  <si>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</si>
  <si>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</si>
  <si>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</si>
  <si>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</si>
  <si>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</si>
  <si>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</si>
  <si>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</si>
  <si>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</si>
  <si>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</si>
  <si>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</si>
  <si>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</si>
  <si>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</si>
  <si>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</si>
  <si>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</si>
  <si>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</si>
  <si>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</si>
  <si>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</si>
  <si>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</si>
  <si>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</si>
  <si>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</si>
  <si>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</si>
  <si>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</si>
  <si>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</si>
  <si>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</si>
  <si>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</si>
  <si>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</si>
  <si>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</si>
  <si>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</si>
  <si>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</si>
  <si>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</si>
  <si>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</si>
  <si>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</si>
  <si>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</si>
  <si>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</si>
  <si>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</si>
  <si>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</si>
  <si>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</si>
  <si>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</si>
  <si>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</si>
  <si>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</si>
  <si>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</si>
  <si>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</si>
  <si>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</si>
  <si>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</si>
  <si>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</si>
  <si>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</si>
  <si>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</si>
  <si>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</si>
  <si>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</si>
  <si>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</si>
  <si>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</si>
  <si>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</si>
  <si>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</si>
  <si>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</si>
  <si>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</si>
  <si>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</si>
  <si>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</si>
  <si>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</si>
  <si>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</si>
  <si>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</si>
  <si>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</si>
  <si>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</si>
  <si>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</si>
  <si>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</si>
  <si>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</si>
  <si>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</si>
  <si>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</si>
  <si>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</si>
  <si>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</si>
  <si>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</si>
  <si>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</si>
  <si>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</si>
  <si>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</si>
  <si>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</si>
  <si>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</si>
  <si>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</si>
  <si>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</si>
  <si>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</si>
  <si>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</si>
  <si>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</si>
  <si>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</si>
  <si>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</si>
  <si>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</si>
  <si>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</si>
  <si>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</si>
  <si>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</si>
  <si>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</si>
  <si>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</si>
  <si>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</si>
  <si>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</si>
  <si>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</si>
  <si>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</si>
  <si>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</si>
  <si>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</si>
  <si>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</si>
  <si>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</si>
  <si>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</si>
  <si>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</si>
  <si>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</si>
  <si>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</si>
  <si>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</si>
  <si>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</si>
  <si>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</si>
  <si>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</si>
  <si>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</si>
  <si>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</si>
  <si>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</si>
  <si>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</si>
  <si>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</si>
  <si>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</si>
  <si>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</si>
  <si>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</si>
  <si>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</si>
  <si>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</si>
  <si>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</si>
  <si>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</si>
  <si>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</si>
  <si>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</si>
  <si>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</si>
  <si>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</si>
  <si>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</si>
  <si>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</si>
  <si>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</si>
  <si>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</si>
  <si>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</si>
  <si>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</si>
  <si>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</si>
  <si>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</si>
  <si>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</si>
  <si>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</si>
  <si>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</si>
  <si>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</si>
  <si>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</si>
  <si>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</si>
  <si>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</si>
  <si>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</si>
  <si>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</si>
  <si>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</si>
  <si>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</si>
  <si>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</si>
  <si>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</si>
  <si>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</si>
  <si>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</si>
  <si>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</si>
  <si>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</si>
  <si>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</si>
  <si>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</si>
  <si>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</si>
  <si>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</si>
  <si>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</si>
  <si>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</si>
  <si>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</si>
  <si>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</si>
  <si>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</si>
  <si>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</si>
  <si>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</si>
  <si>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</si>
  <si>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</si>
  <si>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</si>
  <si>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</si>
  <si>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</si>
  <si>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</si>
  <si>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</si>
  <si>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</si>
  <si>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</si>
  <si>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</si>
  <si>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</si>
  <si>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</si>
  <si>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</si>
  <si>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</si>
  <si>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</si>
  <si>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</si>
  <si>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</si>
  <si>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</si>
  <si>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</si>
  <si>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</si>
  <si>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</si>
  <si>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</si>
  <si>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</si>
  <si>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</si>
  <si>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</si>
  <si>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</si>
  <si>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</si>
  <si>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</si>
  <si>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</si>
  <si>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</si>
  <si>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</si>
  <si>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</si>
  <si>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</si>
  <si>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</si>
  <si>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</si>
  <si>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</si>
  <si>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</si>
  <si>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</si>
  <si>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</si>
  <si>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</si>
  <si>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</si>
  <si>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</si>
  <si>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</si>
  <si>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</si>
  <si>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</si>
  <si>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</si>
  <si>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</si>
  <si>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</si>
  <si>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</si>
  <si>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</si>
  <si>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</si>
  <si>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</si>
  <si>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</si>
  <si>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</si>
  <si>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</si>
  <si>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</si>
  <si>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</si>
  <si>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</si>
  <si>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</si>
  <si>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</si>
  <si>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</si>
  <si>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</si>
  <si>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</si>
  <si>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</si>
  <si>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</si>
  <si>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</si>
  <si>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</si>
  <si>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</si>
  <si>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</si>
  <si>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</si>
  <si>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</si>
  <si>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</si>
  <si>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</si>
  <si>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</si>
  <si>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</si>
  <si>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</si>
  <si>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</si>
  <si>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</si>
  <si>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</si>
  <si>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</si>
  <si>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</si>
  <si>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</si>
  <si>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</si>
  <si>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</si>
  <si>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</si>
  <si>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</si>
  <si>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</si>
  <si>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</si>
  <si>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</si>
  <si>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</si>
  <si>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</si>
  <si>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</si>
  <si>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</si>
  <si>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</si>
  <si>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</si>
  <si>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</si>
  <si>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</si>
  <si>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</si>
  <si>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</si>
  <si>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</si>
  <si>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</si>
  <si>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</si>
  <si>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</si>
  <si>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</si>
  <si>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</si>
  <si>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</si>
  <si>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</si>
  <si>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</si>
  <si>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</si>
  <si>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</si>
  <si>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</si>
  <si>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</si>
  <si>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</si>
  <si>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</si>
  <si>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</si>
  <si>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</si>
  <si>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</si>
  <si>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</si>
  <si>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</si>
  <si>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</si>
  <si>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</si>
  <si>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</si>
  <si>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</si>
  <si>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</si>
  <si>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</si>
  <si>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</si>
  <si>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</si>
  <si>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</si>
  <si>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</si>
  <si>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</si>
  <si>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</si>
  <si>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</si>
  <si>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</si>
  <si>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</si>
  <si>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</si>
  <si>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</si>
  <si>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</si>
  <si>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</si>
  <si>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</si>
  <si>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</si>
  <si>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</si>
  <si>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</si>
  <si>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</si>
  <si>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</si>
  <si>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</si>
  <si>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</si>
  <si>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</si>
  <si>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</si>
  <si>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</si>
  <si>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</si>
  <si>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</si>
  <si>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</si>
  <si>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</si>
  <si>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</si>
  <si>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</si>
  <si>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</si>
  <si>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</si>
  <si>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</si>
  <si>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</si>
  <si>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</si>
  <si>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</si>
  <si>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</si>
  <si>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</si>
  <si>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</si>
  <si>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</si>
  <si>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</si>
  <si>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</si>
  <si>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</si>
  <si>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</si>
  <si>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</si>
  <si>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</si>
  <si>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</si>
  <si>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</si>
  <si>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</si>
  <si>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</si>
  <si>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</si>
  <si>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</si>
  <si>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</si>
  <si>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</si>
  <si>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</si>
  <si>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</si>
  <si>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</si>
  <si>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</si>
  <si>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</si>
  <si>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</si>
  <si>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</si>
  <si>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</si>
  <si>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</si>
  <si>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</si>
  <si>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</si>
  <si>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</si>
  <si>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</si>
  <si>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</si>
  <si>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</si>
  <si>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</si>
  <si>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</si>
  <si>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</si>
  <si>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</si>
  <si>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</si>
  <si>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</si>
  <si>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</si>
  <si>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</si>
  <si>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</si>
  <si>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</si>
  <si>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</si>
  <si>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</si>
  <si>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</si>
  <si>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</si>
  <si>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</si>
  <si>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</si>
  <si>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</si>
  <si>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</si>
  <si>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</si>
  <si>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</si>
  <si>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</si>
  <si>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</si>
  <si>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</si>
  <si>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</si>
  <si>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</si>
  <si>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</si>
  <si>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</si>
  <si>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</si>
  <si>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</si>
  <si>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</si>
  <si>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</si>
  <si>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</si>
  <si>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</si>
  <si>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</si>
  <si>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</si>
  <si>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</si>
  <si>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</si>
  <si>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</si>
  <si>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</si>
  <si>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</si>
  <si>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</si>
  <si>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</si>
  <si>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</si>
  <si>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</si>
  <si>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</si>
  <si>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</si>
  <si>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</si>
  <si>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</si>
  <si>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</si>
  <si>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</si>
  <si>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</si>
  <si>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</si>
  <si>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</si>
  <si>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</si>
  <si>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</si>
  <si>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</si>
  <si>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</si>
  <si>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</si>
  <si>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</si>
  <si>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</si>
  <si>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</si>
  <si>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</si>
  <si>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</si>
  <si>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</si>
  <si>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</si>
  <si>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</si>
  <si>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</si>
  <si>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</si>
  <si>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</si>
  <si>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</si>
  <si>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</si>
  <si>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</si>
  <si>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</si>
  <si>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</si>
  <si>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</si>
  <si>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</si>
  <si>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</si>
  <si>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</si>
  <si>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</si>
  <si>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</si>
  <si>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</si>
  <si>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</si>
  <si>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</si>
  <si>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</si>
  <si>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</si>
  <si>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</si>
  <si>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</si>
  <si>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</si>
  <si>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</si>
  <si>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</si>
  <si>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</si>
  <si>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</si>
  <si>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</si>
  <si>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</si>
  <si>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</si>
  <si>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</si>
  <si>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</si>
  <si>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</si>
  <si>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</si>
  <si>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</si>
  <si>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</si>
  <si>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</si>
  <si>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</si>
  <si>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</si>
  <si>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</si>
  <si>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</si>
  <si>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</si>
  <si>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</si>
  <si>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</si>
  <si>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</si>
  <si>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</si>
  <si>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</si>
  <si>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</si>
  <si>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</si>
  <si>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</si>
  <si>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</si>
  <si>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</si>
  <si>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</si>
  <si>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</si>
  <si>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</si>
  <si>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</si>
  <si>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</si>
  <si>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</si>
  <si>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</si>
  <si>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</si>
  <si>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</si>
  <si>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</si>
  <si>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</si>
  <si>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</si>
  <si>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</si>
  <si>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</si>
  <si>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</si>
  <si>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</si>
  <si>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</si>
  <si>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</si>
  <si>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</si>
  <si>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</si>
  <si>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</si>
  <si>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</si>
  <si>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</si>
  <si>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</si>
  <si>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</si>
  <si>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</si>
  <si>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</si>
  <si>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</si>
  <si>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</si>
  <si>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</si>
  <si>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</si>
  <si>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</si>
  <si>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</si>
  <si>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</si>
  <si>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</si>
  <si>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</si>
  <si>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</si>
  <si>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</si>
  <si>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</si>
  <si>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</si>
  <si>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</si>
  <si>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</si>
  <si>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</si>
  <si>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</si>
  <si>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</si>
  <si>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</si>
  <si>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</si>
  <si>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</si>
  <si>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</si>
  <si>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</si>
  <si>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</si>
  <si>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</si>
  <si>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</si>
  <si>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</si>
  <si>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</si>
  <si>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</si>
  <si>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</si>
  <si>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</si>
  <si>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</si>
  <si>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</si>
  <si>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</si>
  <si>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</si>
  <si>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</si>
  <si>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</si>
  <si>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</si>
  <si>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</si>
  <si>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</si>
  <si>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</si>
  <si>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</si>
  <si>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</si>
  <si>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</si>
  <si>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</si>
  <si>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</si>
  <si>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</si>
  <si>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</si>
  <si>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</si>
  <si>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</si>
  <si>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</si>
  <si>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</si>
  <si>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</si>
  <si>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</si>
  <si>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</si>
  <si>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</si>
  <si>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</si>
  <si>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</si>
  <si>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</si>
  <si>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</si>
  <si>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</si>
  <si>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</si>
  <si>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</si>
  <si>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</si>
  <si>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</si>
  <si>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</si>
  <si>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</si>
  <si>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</si>
  <si>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</si>
  <si>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</si>
  <si>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</si>
  <si>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</si>
  <si>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</si>
  <si>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</si>
  <si>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</si>
  <si>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</si>
  <si>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</si>
  <si>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</si>
  <si>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</si>
  <si>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</si>
  <si>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</si>
  <si>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</si>
  <si>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</si>
  <si>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</si>
  <si>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</si>
  <si>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</si>
  <si>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</si>
  <si>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</si>
  <si>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</si>
  <si>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</si>
  <si>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</si>
  <si>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</si>
  <si>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</si>
  <si>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</si>
  <si>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</si>
  <si>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</si>
  <si>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</si>
  <si>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</si>
  <si>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</si>
  <si>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</si>
  <si>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</si>
  <si>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</si>
  <si>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</si>
  <si>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</si>
  <si>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</si>
  <si>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</si>
  <si>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</si>
  <si>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</si>
  <si>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</si>
  <si>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</si>
  <si>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</si>
  <si>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</si>
  <si>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</si>
  <si>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</si>
  <si>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</si>
  <si>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</si>
  <si>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</si>
  <si>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</si>
  <si>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</si>
  <si>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</si>
  <si>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</si>
  <si>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</si>
  <si>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</si>
  <si>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</si>
  <si>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</si>
  <si>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</si>
  <si>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</si>
  <si>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</si>
  <si>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</si>
  <si>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</si>
  <si>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</si>
  <si>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</si>
  <si>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</si>
  <si>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</si>
  <si>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</si>
  <si>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</si>
  <si>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</si>
  <si>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</si>
  <si>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</si>
  <si>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</si>
  <si>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</si>
  <si>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</si>
  <si>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</si>
  <si>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</si>
  <si>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</si>
  <si>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</si>
  <si>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</si>
  <si>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</si>
  <si>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</si>
  <si>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</si>
  <si>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</si>
  <si>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</si>
  <si>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</si>
  <si>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</si>
  <si>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</si>
  <si>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</si>
  <si>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</si>
  <si>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</si>
  <si>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</si>
  <si>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</si>
  <si>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</si>
  <si>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</si>
  <si>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</si>
  <si>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</si>
  <si>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</si>
  <si>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</si>
  <si>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</si>
  <si>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</si>
  <si>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</si>
  <si>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</si>
  <si>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</si>
  <si>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</si>
  <si>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</si>
  <si>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</si>
  <si>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</si>
  <si>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</si>
  <si>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</si>
  <si>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</si>
  <si>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</si>
  <si>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</si>
  <si>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</si>
  <si>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</si>
  <si>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</si>
  <si>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</si>
  <si>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</si>
  <si>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</si>
  <si>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</si>
  <si>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</si>
  <si>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</si>
  <si>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</si>
  <si>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</si>
  <si>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</si>
  <si>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</si>
  <si>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</si>
  <si>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</si>
  <si>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</si>
  <si>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</si>
  <si>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</si>
  <si>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</si>
  <si>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</si>
  <si>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</si>
  <si>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</si>
  <si>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</si>
  <si>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</si>
  <si>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</si>
  <si>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</si>
  <si>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</si>
  <si>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</si>
  <si>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</si>
  <si>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</si>
  <si>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</si>
  <si>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</si>
  <si>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</si>
  <si>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</si>
  <si>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</si>
  <si>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</si>
  <si>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</si>
  <si>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</si>
  <si>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</si>
  <si>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</si>
  <si>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</si>
  <si>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</si>
  <si>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</si>
  <si>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</si>
  <si>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</si>
  <si>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</si>
  <si>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</si>
  <si>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</si>
  <si>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</si>
  <si>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</si>
  <si>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</si>
  <si>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</si>
  <si>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</si>
  <si>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</si>
  <si>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</si>
  <si>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</si>
  <si>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</si>
  <si>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</si>
  <si>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</si>
  <si>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</si>
  <si>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</si>
  <si>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</si>
  <si>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</si>
  <si>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</si>
  <si>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</si>
  <si>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</si>
  <si>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</si>
  <si>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</si>
  <si>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</si>
  <si>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</si>
  <si>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</si>
  <si>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</si>
  <si>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</si>
  <si>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</si>
  <si>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</si>
  <si>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</si>
  <si>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</si>
  <si>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</si>
  <si>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</si>
  <si>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</si>
  <si>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</si>
  <si>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</si>
  <si>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</si>
  <si>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</si>
  <si>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</si>
  <si>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</si>
  <si>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</si>
  <si>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</si>
  <si>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</si>
  <si>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</si>
  <si>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</si>
  <si>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</si>
  <si>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</si>
  <si>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</si>
  <si>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</si>
  <si>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</si>
  <si>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</si>
  <si>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</si>
  <si>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</si>
  <si>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</si>
  <si>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</si>
  <si>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</si>
  <si>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</si>
  <si>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</si>
  <si>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</si>
  <si>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</si>
  <si>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</si>
  <si>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</si>
  <si>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</si>
  <si>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</si>
  <si>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</si>
  <si>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</si>
  <si>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</si>
  <si>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</si>
  <si>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</si>
  <si>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</si>
  <si>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</si>
  <si>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</si>
  <si>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</si>
  <si>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</si>
  <si>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</si>
  <si>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</si>
  <si>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</si>
  <si>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</si>
  <si>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</si>
  <si>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</si>
  <si>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</si>
  <si>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</si>
  <si>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</si>
  <si>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</si>
  <si>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</si>
  <si>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</si>
  <si>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</si>
  <si>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</si>
  <si>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</si>
  <si>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</si>
  <si>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</si>
  <si>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</si>
  <si>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</si>
  <si>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</si>
  <si>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</si>
  <si>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</si>
  <si>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</si>
  <si>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</si>
  <si>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</si>
  <si>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</si>
  <si>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</si>
  <si>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</si>
  <si>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</si>
  <si>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</si>
  <si>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</si>
  <si>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</si>
  <si>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</si>
  <si>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</si>
  <si>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</si>
  <si>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</si>
  <si>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</si>
  <si>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</si>
  <si>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</si>
  <si>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</si>
  <si>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</si>
  <si>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</si>
  <si>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</si>
  <si>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</si>
  <si>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</si>
  <si>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</si>
  <si>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</si>
  <si>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</si>
  <si>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</si>
  <si>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</si>
  <si>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</si>
  <si>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</si>
  <si>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</si>
  <si>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</si>
  <si>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</si>
  <si>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</si>
  <si>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</si>
  <si>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</si>
  <si>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</si>
  <si>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</si>
  <si>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</si>
  <si>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</si>
  <si>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</si>
  <si>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</si>
  <si>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</si>
  <si>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</si>
  <si>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</si>
  <si>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</si>
  <si>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</si>
  <si>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</si>
  <si>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</si>
  <si>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</si>
  <si>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</si>
  <si>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</si>
  <si>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</si>
  <si>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</si>
  <si>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</si>
  <si>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</si>
  <si>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</si>
  <si>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</si>
  <si>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</si>
  <si>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</si>
  <si>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</si>
  <si>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</si>
  <si>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</si>
  <si>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</si>
  <si>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</si>
  <si>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</si>
  <si>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</si>
  <si>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</si>
  <si>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</si>
  <si>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</si>
  <si>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</si>
  <si>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</si>
  <si>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</si>
  <si>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</si>
  <si>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</si>
  <si>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</si>
  <si>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</si>
  <si>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</si>
  <si>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</si>
  <si>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</si>
  <si>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</si>
  <si>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</si>
  <si>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</si>
  <si>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</si>
  <si>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</si>
  <si>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</si>
  <si>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</si>
  <si>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</si>
  <si>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</si>
  <si>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</si>
  <si>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</si>
  <si>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</si>
  <si>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</si>
  <si>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</si>
  <si>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</si>
  <si>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</si>
  <si>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</si>
  <si>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</si>
  <si>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</si>
  <si>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</si>
  <si>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</si>
  <si>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</si>
  <si>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</si>
  <si>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</si>
  <si>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</si>
  <si>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</si>
  <si>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</si>
  <si>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</si>
  <si>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</si>
  <si>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</si>
  <si>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</si>
  <si>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</si>
  <si>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</si>
  <si>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</si>
  <si>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</si>
  <si>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</si>
  <si>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</si>
  <si>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</si>
  <si>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</si>
  <si>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</si>
  <si>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</si>
  <si>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</si>
  <si>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</si>
  <si>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</si>
  <si>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</si>
  <si>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</si>
  <si>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</si>
  <si>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</si>
  <si>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</si>
  <si>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</si>
  <si>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</si>
  <si>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</si>
  <si>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</si>
  <si>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</si>
  <si>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</si>
  <si>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</si>
  <si>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</si>
  <si>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</si>
  <si>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</si>
  <si>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</si>
  <si>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</si>
  <si>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</si>
  <si>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</si>
  <si>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</si>
  <si>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</si>
  <si>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</si>
  <si>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</si>
  <si>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</si>
  <si>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</si>
  <si>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</si>
  <si>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</si>
  <si>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</si>
  <si>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</si>
  <si>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</si>
  <si>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</si>
  <si>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</si>
  <si>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</si>
  <si>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</si>
  <si>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</si>
  <si>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</si>
  <si>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</si>
  <si>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</si>
  <si>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</si>
  <si>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</si>
  <si>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</si>
  <si>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</si>
  <si>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</si>
  <si>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</si>
  <si>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</si>
  <si>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</si>
  <si>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</si>
  <si>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</si>
  <si>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</si>
  <si>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</si>
  <si>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</si>
  <si>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</si>
  <si>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</si>
  <si>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</si>
  <si>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</si>
  <si>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</si>
  <si>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</si>
  <si>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</si>
  <si>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</si>
  <si>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</si>
  <si>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</si>
  <si>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</si>
  <si>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</si>
  <si>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</si>
  <si>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</si>
  <si>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</si>
  <si>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</si>
  <si>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</si>
  <si>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</si>
  <si>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</si>
  <si>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</si>
  <si>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</si>
  <si>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</si>
  <si>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</si>
  <si>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</si>
  <si>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</si>
  <si>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</si>
  <si>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</si>
  <si>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</si>
  <si>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</si>
  <si>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</si>
  <si>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</si>
  <si>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</si>
  <si>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</si>
  <si>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</si>
  <si>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</si>
  <si>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</si>
  <si>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</si>
  <si>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</si>
  <si>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</si>
  <si>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</si>
  <si>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</si>
  <si>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</si>
  <si>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</si>
  <si>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</si>
  <si>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</si>
  <si>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</si>
  <si>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</si>
  <si>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</si>
  <si>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</si>
  <si>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</si>
  <si>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</si>
  <si>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</si>
  <si>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</si>
  <si>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</si>
  <si>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</si>
  <si>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</si>
  <si>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</si>
  <si>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</si>
  <si>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</si>
  <si>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</si>
  <si>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</si>
  <si>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</si>
  <si>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</si>
  <si>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</si>
  <si>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</si>
  <si>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</si>
  <si>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</si>
  <si>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</si>
  <si>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</si>
  <si>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</si>
  <si>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</si>
  <si>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</si>
  <si>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</si>
  <si>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</si>
  <si>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</si>
  <si>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</si>
  <si>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</si>
  <si>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</si>
  <si>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</si>
  <si>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</si>
  <si>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</si>
  <si>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</si>
  <si>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</si>
  <si>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</si>
  <si>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</si>
  <si>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</si>
  <si>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</si>
  <si>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</si>
  <si>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</si>
  <si>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</si>
  <si>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</si>
  <si>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</si>
  <si>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</si>
  <si>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</si>
  <si>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</si>
  <si>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</si>
  <si>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</si>
  <si>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</si>
  <si>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</si>
  <si>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</si>
  <si>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</si>
  <si>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</si>
  <si>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</si>
  <si>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</si>
  <si>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</si>
  <si>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</si>
  <si>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</si>
  <si>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</si>
  <si>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</si>
  <si>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</si>
  <si>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</si>
  <si>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</si>
  <si>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</si>
  <si>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</si>
  <si>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</si>
  <si>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</si>
  <si>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</si>
  <si>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</si>
  <si>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</si>
  <si>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</si>
  <si>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</si>
  <si>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</si>
  <si>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</si>
  <si>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</si>
  <si>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</si>
  <si>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</si>
  <si>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</si>
  <si>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</si>
  <si>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</si>
  <si>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</si>
  <si>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</si>
  <si>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</si>
  <si>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</si>
  <si>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</si>
  <si>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</si>
  <si>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</si>
  <si>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</si>
  <si>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</si>
  <si>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</si>
  <si>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</si>
  <si>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</si>
  <si>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</si>
  <si>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</si>
  <si>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</si>
  <si>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</si>
  <si>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</si>
  <si>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</si>
  <si>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</si>
  <si>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</si>
  <si>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</si>
  <si>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</si>
  <si>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</si>
  <si>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</si>
  <si>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</si>
  <si>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</si>
  <si>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</si>
  <si>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</si>
  <si>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</si>
  <si>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</si>
  <si>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</si>
  <si>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</si>
  <si>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</si>
  <si>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</si>
  <si>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</si>
  <si>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</si>
  <si>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</si>
  <si>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</si>
  <si>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</si>
  <si>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</si>
  <si>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</si>
  <si>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</si>
  <si>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</si>
  <si>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</si>
  <si>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</si>
  <si>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</si>
  <si>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</si>
  <si>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</si>
  <si>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</si>
  <si>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</si>
  <si>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</si>
  <si>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</si>
  <si>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</si>
  <si>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</si>
  <si>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</si>
  <si>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</si>
  <si>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</si>
  <si>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</si>
  <si>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</si>
  <si>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</si>
  <si>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</si>
  <si>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</si>
  <si>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</si>
  <si>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</si>
  <si>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</si>
  <si>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</si>
  <si>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</si>
  <si>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</si>
  <si>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</si>
  <si>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</si>
  <si>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</si>
  <si>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</si>
  <si>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</si>
  <si>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</si>
  <si>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</si>
  <si>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</si>
  <si>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</si>
  <si>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</si>
  <si>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</si>
  <si>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</si>
  <si>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</si>
  <si>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</si>
  <si>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</si>
  <si>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</si>
  <si>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</si>
  <si>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</si>
  <si>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</si>
  <si>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</si>
  <si>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</si>
  <si>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</si>
  <si>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</si>
  <si>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</si>
  <si>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</si>
  <si>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</si>
  <si>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</si>
  <si>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</si>
  <si>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</si>
  <si>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</si>
  <si>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</si>
  <si>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</si>
  <si>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</si>
  <si>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</si>
  <si>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</si>
  <si>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</si>
  <si>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</si>
  <si>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</si>
  <si>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</si>
  <si>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</si>
  <si>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</si>
  <si>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</si>
  <si>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</si>
  <si>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</si>
  <si>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</si>
  <si>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</si>
  <si>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</si>
  <si>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</si>
  <si>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</si>
  <si>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</si>
  <si>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</si>
  <si>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</si>
  <si>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</si>
  <si>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</si>
  <si>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</si>
  <si>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</si>
  <si>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</si>
  <si>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</si>
  <si>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</si>
  <si>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</si>
  <si>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</si>
  <si>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</si>
  <si>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</si>
  <si>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</si>
  <si>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</si>
  <si>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</si>
  <si>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</si>
  <si>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</si>
  <si>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</si>
  <si>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</si>
  <si>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</si>
  <si>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</si>
  <si>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</si>
  <si>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</si>
  <si>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</si>
  <si>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</si>
  <si>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</si>
  <si>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</si>
  <si>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</si>
  <si>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</si>
  <si>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</si>
  <si>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</si>
  <si>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</si>
  <si>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</si>
  <si>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</si>
  <si>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</si>
  <si>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</si>
  <si>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</si>
  <si>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</si>
  <si>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</si>
  <si>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</si>
  <si>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</si>
  <si>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</si>
  <si>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</si>
  <si>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</si>
  <si>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</si>
  <si>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</si>
  <si>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</si>
  <si>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</si>
  <si>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</si>
  <si>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</si>
  <si>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</si>
  <si>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</si>
  <si>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</si>
  <si>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</si>
  <si>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</si>
  <si>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</si>
  <si>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</si>
  <si>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</si>
  <si>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</si>
  <si>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</si>
  <si>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</si>
  <si>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</si>
  <si>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</si>
  <si>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</si>
  <si>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</si>
  <si>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</si>
  <si>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</si>
  <si>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</si>
  <si>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</si>
  <si>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</si>
  <si>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</si>
  <si>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</si>
  <si>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</si>
  <si>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</si>
  <si>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</si>
  <si>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</si>
  <si>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</si>
  <si>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</si>
  <si>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</si>
  <si>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</si>
  <si>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</si>
  <si>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</si>
  <si>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</si>
  <si>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</si>
  <si>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</si>
  <si>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</si>
  <si>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</si>
  <si>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</si>
  <si>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</si>
  <si>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</si>
  <si>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</si>
  <si>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</si>
  <si>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</si>
  <si>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</si>
  <si>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</si>
  <si>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</si>
  <si>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</si>
  <si>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</si>
  <si>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</si>
  <si>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</si>
  <si>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</si>
  <si>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</si>
  <si>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</si>
  <si>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</si>
  <si>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</si>
  <si>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</si>
  <si>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</si>
  <si>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</si>
  <si>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</si>
  <si>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</si>
  <si>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</si>
  <si>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</si>
  <si>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</si>
  <si>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</si>
  <si>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</si>
  <si>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</si>
  <si>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</si>
  <si>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</si>
  <si>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</si>
  <si>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</si>
  <si>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</si>
  <si>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</si>
  <si>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</si>
  <si>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</si>
  <si>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</si>
  <si>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</si>
  <si>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</si>
  <si>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</si>
  <si>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</si>
  <si>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</si>
  <si>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</si>
  <si>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</si>
  <si>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</si>
  <si>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</si>
  <si>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</si>
  <si>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</si>
  <si>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</si>
  <si>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</si>
  <si>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</si>
  <si>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</si>
  <si>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</si>
  <si>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</si>
  <si>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</si>
  <si>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</si>
  <si>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</si>
  <si>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</si>
  <si>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</si>
  <si>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</si>
  <si>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</si>
  <si>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</si>
  <si>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</si>
  <si>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</si>
  <si>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</si>
  <si>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</si>
  <si>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</si>
  <si>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</si>
  <si>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</si>
  <si>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</si>
  <si>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</si>
  <si>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</si>
  <si>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</si>
  <si>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</si>
  <si>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</si>
  <si>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</si>
  <si>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</si>
  <si>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</si>
  <si>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</si>
  <si>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</si>
  <si>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</si>
  <si>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</si>
  <si>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</si>
  <si>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</si>
  <si>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</si>
  <si>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</si>
  <si>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</si>
  <si>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</si>
  <si>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</si>
  <si>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</si>
  <si>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</si>
  <si>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</si>
  <si>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</si>
  <si>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</si>
  <si>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</si>
  <si>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</si>
  <si>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</si>
  <si>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</si>
  <si>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</si>
  <si>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</si>
  <si>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</si>
  <si>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</si>
  <si>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</si>
  <si>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</si>
  <si>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</si>
  <si>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</si>
  <si>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</si>
  <si>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</si>
  <si>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</si>
  <si>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</si>
  <si>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</si>
  <si>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</si>
  <si>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</si>
  <si>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</si>
  <si>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</si>
  <si>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</si>
  <si>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</si>
  <si>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</si>
  <si>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</si>
  <si>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</si>
  <si>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</si>
  <si>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</si>
  <si>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</si>
  <si>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</si>
  <si>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</si>
  <si>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</si>
  <si>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</si>
  <si>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</si>
  <si>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</si>
  <si>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</si>
  <si>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</si>
  <si>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</si>
  <si>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</si>
  <si>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</si>
  <si>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</si>
  <si>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</si>
  <si>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</si>
  <si>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</si>
  <si>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</si>
  <si>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</si>
  <si>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</si>
  <si>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</si>
  <si>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</si>
  <si>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</si>
  <si>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</si>
  <si>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</si>
  <si>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</si>
  <si>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</si>
  <si>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</si>
  <si>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</si>
  <si>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</si>
  <si>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</si>
  <si>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</si>
  <si>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</si>
  <si>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</si>
  <si>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</si>
  <si>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</si>
  <si>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</si>
  <si>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</si>
  <si>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</si>
  <si>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</si>
  <si>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</si>
  <si>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</si>
  <si>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</si>
  <si>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</si>
  <si>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</si>
  <si>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</si>
  <si>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</si>
  <si>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</si>
  <si>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</si>
  <si>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</si>
  <si>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</si>
  <si>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</si>
  <si>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</si>
  <si>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</si>
  <si>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</si>
  <si>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</si>
  <si>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</si>
  <si>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</si>
  <si>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</si>
  <si>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</si>
  <si>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</si>
  <si>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</si>
  <si>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</si>
  <si>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</si>
  <si>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</si>
  <si>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</si>
  <si>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</si>
  <si>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</si>
  <si>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</si>
  <si>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</si>
  <si>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</si>
  <si>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</si>
  <si>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</si>
  <si>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</si>
  <si>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</si>
  <si>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</si>
  <si>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</si>
  <si>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</si>
  <si>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</si>
  <si>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</si>
  <si>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</si>
  <si>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</si>
  <si>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</si>
  <si>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</si>
  <si>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</si>
  <si>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</si>
  <si>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</si>
  <si>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</si>
  <si>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</si>
  <si>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</si>
  <si>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</si>
  <si>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</si>
  <si>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</si>
  <si>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</si>
  <si>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</si>
  <si>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</si>
  <si>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</si>
  <si>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</si>
  <si>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</si>
  <si>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</si>
  <si>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</si>
  <si>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</si>
  <si>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</si>
  <si>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</si>
  <si>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</si>
  <si>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</si>
  <si>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</si>
  <si>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</si>
  <si>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</si>
  <si>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</si>
  <si>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</si>
  <si>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</si>
  <si>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</si>
  <si>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</si>
  <si>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</si>
  <si>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</si>
  <si>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</si>
  <si>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</si>
  <si>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</si>
  <si>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</si>
  <si>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</si>
  <si>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</si>
  <si>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</si>
  <si>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</si>
  <si>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</si>
  <si>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</si>
  <si>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</si>
  <si>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</si>
  <si>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</si>
  <si>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</si>
  <si>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</si>
  <si>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</si>
  <si>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</si>
  <si>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</si>
  <si>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</si>
  <si>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</si>
  <si>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</si>
  <si>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</si>
  <si>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</si>
  <si>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</si>
  <si>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</si>
  <si>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</si>
  <si>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</si>
  <si>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</si>
  <si>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</si>
  <si>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</si>
  <si>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</si>
  <si>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</si>
  <si>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</si>
  <si>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</si>
  <si>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</si>
  <si>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</si>
  <si>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</si>
  <si>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</si>
  <si>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</si>
  <si>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</si>
  <si>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</si>
  <si>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</si>
  <si>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</si>
  <si>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</si>
  <si>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</si>
  <si>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</si>
  <si>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</si>
  <si>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</si>
  <si>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</si>
  <si>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</si>
  <si>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</si>
  <si>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</si>
  <si>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</si>
  <si>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</si>
  <si>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</si>
  <si>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</si>
  <si>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</si>
  <si>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</si>
  <si>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</si>
  <si>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</si>
  <si>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</si>
  <si>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</si>
  <si>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</si>
  <si>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</si>
  <si>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</si>
  <si>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</si>
  <si>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</si>
  <si>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</si>
  <si>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</si>
  <si>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</si>
  <si>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</si>
  <si>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</si>
  <si>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</si>
  <si>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</si>
  <si>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</si>
  <si>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</si>
  <si>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</si>
  <si>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</si>
  <si>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</si>
  <si>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</si>
  <si>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</si>
  <si>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</si>
  <si>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</si>
  <si>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</si>
  <si>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</si>
  <si>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</si>
  <si>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</si>
  <si>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</si>
  <si>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</si>
  <si>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</si>
  <si>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</si>
  <si>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</si>
  <si>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</si>
  <si>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</si>
  <si>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</si>
  <si>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</si>
  <si>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</si>
  <si>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</si>
  <si>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</si>
  <si>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</si>
  <si>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</si>
  <si>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</si>
  <si>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</si>
  <si>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</si>
  <si>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</si>
  <si>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</si>
  <si>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</si>
  <si>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</si>
  <si>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</si>
  <si>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</si>
  <si>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</si>
  <si>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</si>
  <si>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</si>
  <si>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</si>
  <si>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</si>
  <si>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</si>
  <si>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</si>
  <si>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</si>
  <si>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</si>
  <si>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</si>
  <si>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</si>
  <si>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</si>
  <si>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</si>
  <si>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</si>
  <si>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</si>
  <si>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</si>
  <si>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</si>
  <si>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</si>
  <si>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</si>
  <si>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</si>
  <si>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</si>
  <si>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</si>
  <si>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</si>
  <si>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</si>
  <si>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</si>
  <si>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</si>
  <si>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</si>
  <si>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</si>
  <si>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</si>
  <si>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</si>
  <si>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</si>
  <si>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</si>
  <si>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</si>
  <si>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</si>
  <si>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</si>
  <si>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</si>
  <si>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</si>
  <si>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</si>
  <si>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</si>
  <si>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</si>
  <si>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</si>
  <si>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</si>
  <si>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</si>
  <si>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</si>
  <si>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</si>
  <si>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</si>
  <si>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</si>
  <si>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</si>
  <si>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</si>
  <si>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</si>
  <si>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</si>
  <si>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</si>
  <si>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</si>
  <si>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</si>
  <si>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</si>
  <si>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</si>
  <si>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</si>
  <si>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</si>
  <si>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</si>
  <si>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</si>
  <si>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</si>
  <si>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</si>
  <si>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</si>
  <si>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</si>
  <si>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</si>
  <si>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</si>
  <si>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</si>
  <si>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</si>
  <si>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</si>
  <si>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</si>
  <si>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</si>
  <si>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</si>
  <si>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</si>
  <si>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</si>
  <si>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</si>
  <si>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</si>
  <si>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</si>
  <si>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</si>
  <si>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</si>
  <si>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</si>
  <si>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</si>
  <si>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</si>
  <si>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</si>
  <si>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</si>
  <si>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</si>
  <si>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</si>
  <si>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</si>
  <si>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</si>
  <si>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</si>
  <si>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</si>
  <si>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</si>
  <si>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</si>
  <si>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</si>
  <si>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</si>
  <si>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</si>
  <si>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</si>
  <si>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</si>
  <si>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</si>
  <si>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</si>
  <si>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</si>
  <si>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</si>
  <si>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</si>
  <si>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</si>
  <si>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</si>
  <si>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</si>
  <si>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</si>
  <si>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</si>
  <si>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</si>
  <si>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</si>
  <si>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</si>
  <si>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</si>
  <si>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</si>
  <si>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</si>
  <si>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</si>
  <si>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</si>
  <si>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</si>
  <si>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</si>
  <si>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</si>
  <si>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</si>
  <si>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</si>
  <si>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</si>
  <si>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</si>
  <si>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</si>
  <si>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</si>
  <si>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</si>
  <si>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</si>
  <si>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</si>
  <si>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</si>
  <si>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</si>
  <si>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</si>
  <si>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</si>
  <si>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</si>
  <si>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</si>
  <si>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</si>
  <si>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</si>
  <si>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</si>
  <si>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</si>
  <si>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</si>
  <si>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</si>
  <si>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</si>
  <si>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</si>
  <si>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</si>
  <si>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</si>
  <si>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</si>
  <si>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</si>
  <si>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</si>
  <si>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</si>
  <si>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</si>
  <si>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</si>
  <si>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</si>
  <si>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</si>
  <si>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</si>
  <si>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</si>
  <si>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</si>
  <si>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</si>
  <si>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</si>
  <si>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</si>
  <si>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</si>
  <si>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</si>
  <si>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</si>
  <si>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</si>
  <si>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</si>
  <si>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</si>
  <si>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</si>
  <si>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</si>
  <si>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</si>
  <si>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</si>
  <si>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</si>
  <si>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</si>
  <si>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</si>
  <si>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</si>
  <si>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</si>
  <si>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</si>
  <si>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</si>
  <si>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</si>
  <si>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</si>
  <si>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</si>
  <si>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</si>
  <si>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</si>
  <si>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</si>
  <si>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</si>
  <si>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</si>
  <si>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</si>
  <si>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</si>
  <si>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</si>
  <si>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</si>
  <si>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</si>
  <si>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</si>
  <si>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</si>
  <si>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</si>
  <si>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</si>
  <si>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</si>
  <si>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</si>
  <si>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</si>
  <si>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</si>
  <si>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</si>
  <si>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</si>
  <si>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</si>
  <si>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</si>
  <si>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</si>
  <si>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</si>
  <si>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</si>
  <si>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</si>
  <si>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</si>
  <si>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</si>
  <si>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</si>
  <si>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</si>
  <si>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</si>
  <si>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</si>
  <si>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</si>
  <si>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</si>
  <si>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</si>
  <si>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</si>
  <si>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</si>
  <si>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</si>
  <si>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</si>
  <si>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</si>
  <si>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</si>
  <si>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</si>
  <si>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</si>
  <si>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</si>
  <si>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</si>
  <si>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</si>
  <si>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</si>
  <si>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</si>
  <si>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</si>
  <si>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</si>
  <si>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</si>
  <si>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</si>
  <si>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</si>
  <si>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</si>
  <si>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</si>
  <si>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</si>
  <si>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</si>
  <si>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</si>
  <si>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</si>
  <si>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</si>
  <si>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</si>
  <si>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</si>
  <si>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</si>
  <si>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</si>
  <si>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</si>
  <si>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</si>
  <si>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</si>
  <si>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</si>
  <si>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</si>
  <si>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</si>
  <si>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</si>
  <si>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</si>
  <si>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</si>
  <si>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</si>
  <si>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</si>
  <si>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</si>
  <si>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</si>
  <si>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</si>
  <si>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</si>
  <si>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</si>
  <si>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</si>
  <si>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</si>
  <si>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</si>
  <si>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</si>
  <si>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</si>
  <si>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</si>
  <si>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</si>
  <si>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</si>
  <si>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</si>
  <si>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</si>
  <si>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</si>
  <si>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</si>
  <si>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</si>
  <si>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</si>
  <si>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</si>
  <si>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</si>
  <si>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</si>
  <si>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</si>
  <si>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</si>
  <si>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</si>
  <si>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</si>
  <si>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</si>
  <si>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</si>
  <si>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</si>
  <si>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</si>
  <si>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</si>
  <si>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</si>
  <si>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</si>
  <si>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</si>
  <si>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</si>
  <si>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</si>
  <si>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</si>
  <si>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</si>
  <si>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</si>
  <si>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</si>
  <si>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</si>
  <si>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</si>
  <si>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</si>
  <si>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</si>
  <si>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</si>
  <si>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</si>
  <si>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</si>
  <si>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</si>
  <si>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</si>
  <si>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</si>
  <si>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</si>
  <si>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</si>
  <si>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</si>
  <si>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</si>
  <si>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</si>
  <si>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</si>
  <si>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</si>
  <si>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</si>
  <si>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</si>
  <si>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</si>
  <si>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</si>
  <si>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</si>
  <si>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</si>
  <si>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</si>
  <si>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</si>
  <si>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</si>
  <si>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</si>
  <si>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</si>
  <si>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</si>
  <si>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</si>
  <si>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</si>
  <si>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</si>
  <si>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</si>
  <si>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</si>
  <si>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</si>
  <si>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</si>
  <si>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</si>
  <si>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</si>
  <si>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</si>
  <si>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</si>
  <si>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</si>
  <si>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</si>
  <si>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</si>
  <si>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</si>
  <si>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</si>
  <si>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</si>
  <si>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</si>
  <si>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</si>
  <si>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</si>
  <si>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</si>
  <si>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</si>
  <si>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</si>
  <si>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</si>
  <si>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</si>
  <si>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</si>
  <si>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</si>
  <si>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</si>
  <si>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</si>
  <si>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</si>
  <si>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</si>
  <si>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</si>
  <si>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</si>
  <si>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</si>
  <si>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</si>
  <si>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</si>
  <si>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</si>
  <si>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</si>
  <si>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</si>
  <si>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</si>
  <si>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</si>
  <si>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</si>
  <si>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</si>
  <si>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</si>
  <si>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</si>
  <si>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</si>
  <si>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</si>
  <si>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</si>
  <si>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</si>
  <si>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</si>
  <si>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</si>
  <si>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</si>
  <si>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</si>
  <si>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</si>
  <si>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</si>
  <si>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</si>
  <si>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</si>
  <si>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</si>
  <si>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</si>
  <si>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</si>
  <si>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</si>
  <si>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</si>
  <si>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</si>
  <si>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</si>
  <si>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</si>
  <si>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</si>
  <si>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</si>
  <si>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</si>
  <si>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</si>
  <si>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</si>
  <si>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</si>
  <si>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</si>
  <si>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</si>
  <si>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</si>
  <si>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</si>
  <si>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</si>
  <si>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</si>
  <si>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</si>
  <si>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</si>
  <si>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</si>
  <si>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</si>
  <si>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</si>
  <si>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</si>
  <si>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</si>
  <si>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</si>
  <si>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</si>
  <si>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</si>
  <si>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</si>
  <si>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</si>
  <si>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</si>
  <si>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</si>
  <si>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</si>
  <si>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</si>
  <si>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</si>
  <si>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</si>
  <si>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</si>
  <si>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</si>
  <si>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</si>
  <si>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</si>
  <si>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</si>
  <si>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</si>
  <si>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</si>
  <si>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</si>
  <si>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</si>
  <si>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</si>
  <si>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</si>
  <si>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</si>
  <si>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</si>
  <si>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</si>
  <si>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</si>
  <si>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</si>
  <si>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</si>
  <si>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</si>
  <si>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</si>
  <si>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</si>
  <si>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</si>
  <si>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</si>
  <si>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</si>
  <si>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</si>
  <si>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</si>
  <si>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</si>
  <si>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</si>
  <si>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</si>
  <si>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</si>
  <si>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</si>
  <si>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</si>
  <si>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</si>
  <si>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</si>
  <si>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</si>
  <si>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</si>
  <si>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</si>
  <si>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</si>
  <si>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</si>
  <si>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</si>
  <si>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</si>
  <si>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</si>
  <si>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</si>
  <si>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</si>
  <si>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</si>
  <si>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</si>
  <si>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</si>
  <si>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</si>
  <si>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</si>
  <si>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</si>
  <si>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</si>
  <si>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</si>
  <si>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</si>
  <si>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</si>
  <si>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</si>
  <si>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</si>
  <si>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</si>
  <si>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</si>
  <si>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</si>
  <si>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</si>
  <si>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</si>
  <si>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</si>
  <si>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</si>
  <si>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</si>
  <si>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</si>
  <si>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</si>
  <si>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</si>
  <si>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</si>
  <si>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</si>
  <si>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</si>
  <si>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</si>
  <si>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</si>
  <si>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</si>
  <si>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</si>
  <si>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</si>
  <si>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</si>
  <si>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</si>
  <si>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</si>
  <si>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</si>
  <si>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</si>
  <si>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</si>
  <si>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</si>
  <si>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</si>
  <si>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</si>
  <si>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</si>
  <si>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</si>
  <si>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</si>
  <si>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</si>
  <si>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</si>
  <si>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</si>
  <si>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</si>
  <si>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</si>
  <si>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</si>
  <si>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</si>
  <si>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</si>
  <si>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</si>
  <si>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</si>
  <si>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</si>
  <si>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</si>
  <si>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</si>
  <si>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</si>
  <si>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</si>
  <si>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</si>
  <si>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</si>
  <si>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</si>
  <si>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</si>
  <si>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</si>
  <si>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</si>
  <si>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</si>
  <si>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</si>
  <si>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</si>
  <si>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</si>
  <si>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</si>
  <si>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</si>
  <si>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</si>
  <si>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</si>
  <si>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</si>
  <si>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</si>
  <si>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</si>
  <si>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</si>
  <si>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</si>
  <si>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</si>
  <si>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</si>
  <si>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</si>
  <si>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</si>
  <si>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</si>
  <si>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</si>
  <si>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</si>
  <si>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</si>
  <si>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</si>
  <si>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</si>
  <si>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</si>
  <si>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</si>
  <si>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</si>
  <si>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</si>
  <si>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</si>
  <si>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</si>
  <si>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</si>
  <si>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</si>
  <si>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</si>
  <si>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</si>
  <si>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</si>
  <si>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</si>
  <si>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</si>
  <si>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</si>
  <si>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</si>
  <si>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</si>
  <si>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</si>
  <si>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</si>
  <si>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</si>
  <si>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</si>
  <si>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</si>
  <si>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</si>
  <si>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</si>
  <si>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</si>
  <si>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</si>
  <si>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</si>
  <si>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</si>
  <si>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</si>
  <si>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</si>
  <si>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</si>
  <si>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</si>
  <si>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</si>
  <si>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</si>
  <si>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</si>
  <si>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</si>
  <si>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</si>
  <si>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</si>
  <si>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</si>
  <si>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</si>
  <si>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</si>
  <si>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</si>
  <si>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</si>
  <si>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</si>
  <si>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</si>
  <si>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</si>
  <si>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</si>
  <si>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</si>
  <si>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</si>
  <si>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</si>
  <si>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</si>
  <si>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</si>
  <si>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</si>
  <si>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</si>
  <si>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</si>
  <si>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</si>
  <si>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</si>
  <si>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</si>
  <si>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</si>
  <si>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</si>
  <si>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</si>
  <si>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</si>
  <si>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</si>
  <si>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</si>
  <si>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</si>
  <si>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</si>
  <si>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</si>
  <si>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</si>
  <si>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</si>
  <si>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</si>
  <si>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</si>
  <si>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</si>
  <si>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</si>
  <si>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</si>
  <si>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</si>
  <si>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</si>
  <si>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</si>
  <si>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</si>
  <si>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</si>
  <si>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</si>
  <si>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</si>
  <si>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</si>
  <si>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</si>
  <si>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</si>
  <si>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</si>
  <si>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</si>
  <si>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</si>
  <si>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</si>
  <si>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</si>
  <si>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</si>
  <si>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</si>
  <si>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</si>
  <si>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</si>
  <si>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</si>
  <si>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</si>
  <si>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</si>
  <si>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</si>
  <si>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</si>
  <si>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</si>
  <si>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</si>
  <si>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</si>
  <si>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</si>
  <si>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</si>
  <si>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</si>
  <si>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</si>
  <si>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</si>
  <si>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</si>
  <si>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</si>
  <si>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</si>
  <si>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</si>
  <si>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</si>
  <si>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</si>
  <si>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</si>
  <si>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</si>
  <si>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</si>
  <si>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</si>
  <si>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</si>
  <si>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</si>
  <si>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</si>
  <si>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</si>
  <si>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</si>
  <si>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</si>
  <si>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</si>
  <si>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</si>
  <si>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</si>
  <si>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</si>
  <si>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</si>
  <si>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</si>
  <si>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</si>
  <si>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</si>
  <si>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</si>
  <si>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</si>
  <si>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</si>
  <si>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</si>
  <si>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</si>
  <si>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</si>
  <si>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</si>
  <si>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</si>
  <si>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</si>
  <si>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</si>
  <si>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</si>
  <si>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</si>
  <si>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</si>
  <si>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</si>
  <si>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</si>
  <si>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</si>
  <si>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</si>
  <si>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</si>
  <si>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</si>
  <si>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</si>
  <si>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</si>
  <si>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</si>
  <si>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</si>
  <si>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</si>
  <si>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</si>
  <si>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</si>
  <si>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</si>
  <si>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</si>
  <si>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</si>
  <si>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</si>
  <si>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</si>
  <si>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</si>
  <si>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</si>
  <si>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</si>
  <si>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</si>
  <si>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</si>
  <si>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</si>
  <si>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</si>
  <si>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</si>
  <si>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</si>
  <si>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</si>
  <si>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</si>
  <si>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</si>
  <si>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</si>
  <si>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</si>
  <si>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</si>
  <si>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</si>
  <si>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</si>
  <si>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</si>
  <si>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</si>
  <si>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</si>
  <si>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</si>
  <si>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</si>
  <si>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</si>
  <si>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</si>
  <si>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</si>
  <si>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</si>
  <si>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</si>
  <si>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</si>
  <si>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</si>
  <si>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</si>
  <si>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</si>
  <si>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</si>
  <si>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</si>
  <si>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</si>
  <si>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</si>
  <si>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</si>
  <si>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</si>
  <si>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</si>
  <si>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</si>
  <si>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</si>
  <si>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</si>
  <si>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</si>
  <si>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</si>
  <si>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</si>
  <si>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</si>
  <si>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</si>
  <si>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</si>
  <si>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</si>
  <si>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</si>
  <si>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</si>
  <si>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</si>
  <si>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</si>
  <si>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</si>
  <si>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</si>
  <si>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</si>
  <si>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</si>
  <si>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</si>
  <si>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</si>
  <si>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</si>
  <si>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</si>
  <si>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</si>
  <si>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</si>
  <si>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</si>
  <si>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</si>
  <si>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</si>
  <si>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</si>
  <si>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</si>
  <si>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</si>
  <si>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</si>
  <si>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</si>
  <si>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</si>
  <si>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</si>
  <si>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</si>
  <si>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</si>
  <si>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</si>
  <si>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</si>
  <si>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</si>
  <si>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</si>
  <si>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</si>
  <si>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</si>
  <si>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</si>
  <si>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</si>
  <si>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</si>
  <si>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</si>
  <si>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</si>
  <si>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</si>
  <si>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</si>
  <si>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</si>
  <si>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</si>
  <si>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</si>
  <si>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</si>
  <si>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</si>
  <si>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</si>
  <si>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</si>
  <si>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</si>
  <si>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</si>
  <si>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</si>
  <si>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</si>
  <si>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</si>
  <si>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</si>
  <si>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</si>
  <si>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</si>
  <si>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</si>
  <si>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</si>
  <si>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</si>
  <si>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</si>
  <si>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</si>
  <si>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</si>
  <si>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</si>
  <si>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</si>
  <si>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</si>
  <si>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</si>
  <si>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</si>
  <si>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</si>
  <si>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</si>
  <si>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</si>
  <si>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</si>
  <si>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</si>
  <si>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</si>
  <si>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</si>
  <si>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</si>
  <si>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</si>
  <si>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</si>
  <si>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</si>
  <si>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</si>
  <si>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</si>
  <si>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</si>
  <si>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</si>
  <si>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</si>
  <si>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</si>
  <si>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</si>
  <si>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</si>
  <si>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</si>
  <si>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</si>
  <si>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</si>
  <si>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</si>
  <si>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</si>
  <si>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</si>
  <si>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</si>
  <si>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</si>
  <si>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</si>
  <si>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</si>
  <si>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</si>
  <si>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</si>
  <si>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</si>
  <si>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</si>
  <si>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</si>
  <si>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</si>
  <si>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</si>
  <si>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</si>
  <si>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</si>
  <si>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</si>
  <si>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</si>
  <si>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</si>
  <si>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</si>
  <si>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</si>
  <si>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</si>
  <si>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</si>
  <si>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</si>
  <si>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</si>
  <si>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</si>
  <si>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</si>
  <si>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</si>
  <si>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</si>
  <si>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</si>
  <si>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</si>
  <si>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</si>
  <si>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</si>
  <si>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</si>
  <si>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</si>
  <si>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</si>
  <si>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</si>
  <si>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</si>
  <si>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</si>
  <si>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</si>
  <si>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</si>
  <si>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</si>
  <si>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</si>
  <si>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</si>
  <si>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</si>
  <si>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</si>
  <si>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</si>
  <si>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</si>
  <si>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</si>
  <si>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</si>
  <si>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</si>
  <si>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</si>
  <si>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</si>
  <si>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</si>
  <si>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</si>
  <si>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</si>
  <si>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</si>
  <si>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</si>
  <si>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</si>
  <si>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</si>
  <si>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</si>
  <si>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</si>
  <si>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</si>
  <si>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</si>
  <si>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</si>
  <si>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</si>
  <si>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</si>
  <si>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</si>
  <si>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</si>
  <si>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</si>
  <si>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</si>
  <si>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</si>
  <si>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</si>
  <si>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</si>
  <si>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</si>
  <si>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</si>
  <si>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</si>
  <si>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</si>
  <si>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</si>
  <si>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</si>
  <si>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</si>
  <si>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</si>
  <si>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</si>
  <si>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</si>
  <si>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</si>
  <si>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</si>
  <si>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</si>
  <si>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</si>
  <si>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</si>
  <si>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</si>
  <si>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</si>
  <si>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</si>
  <si>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</si>
  <si>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</si>
  <si>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</si>
  <si>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</si>
  <si>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</si>
  <si>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</si>
  <si>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</si>
  <si>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</si>
  <si>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</si>
  <si>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</si>
  <si>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</si>
  <si>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</si>
  <si>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</si>
  <si>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</si>
  <si>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</si>
  <si>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</si>
  <si>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</si>
  <si>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</si>
  <si>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</si>
  <si>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</si>
  <si>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</si>
  <si>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</si>
  <si>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</si>
  <si>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</si>
  <si>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</si>
  <si>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</si>
  <si>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</si>
  <si>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</si>
  <si>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</si>
  <si>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</si>
  <si>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</si>
  <si>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</si>
  <si>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</si>
  <si>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</si>
  <si>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</si>
  <si>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</si>
  <si>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</si>
  <si>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</si>
  <si>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</si>
  <si>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</si>
  <si>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</si>
  <si>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</si>
  <si>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</si>
  <si>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</si>
  <si>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</si>
  <si>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</si>
  <si>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</si>
  <si>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</si>
  <si>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</si>
  <si>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</si>
  <si>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</si>
  <si>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</si>
  <si>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</si>
  <si>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</si>
  <si>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</si>
  <si>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</si>
  <si>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</si>
  <si>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</si>
  <si>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</si>
  <si>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</si>
  <si>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</si>
  <si>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</si>
  <si>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</si>
  <si>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</si>
  <si>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</si>
  <si>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</si>
  <si>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</si>
  <si>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</si>
  <si>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</si>
  <si>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</si>
  <si>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</si>
  <si>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</si>
  <si>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</si>
  <si>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</si>
  <si>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</si>
  <si>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</si>
  <si>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</si>
  <si>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</si>
  <si>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</si>
  <si>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</si>
  <si>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</si>
  <si>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</si>
  <si>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</si>
  <si>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</si>
  <si>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</si>
  <si>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</si>
  <si>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</si>
  <si>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</si>
  <si>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</si>
  <si>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</si>
  <si>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</si>
  <si>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</si>
  <si>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</si>
  <si>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</si>
  <si>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</si>
  <si>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</si>
  <si>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</si>
  <si>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</si>
  <si>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</si>
  <si>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</si>
  <si>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</si>
  <si>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</si>
  <si>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</si>
  <si>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</si>
  <si>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</si>
  <si>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</si>
  <si>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</si>
  <si>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</si>
  <si>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</si>
  <si>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</si>
  <si>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</si>
  <si>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</si>
  <si>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</si>
  <si>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</si>
  <si>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</si>
  <si>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</si>
  <si>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</si>
  <si>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</si>
  <si>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</si>
  <si>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</si>
  <si>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</si>
  <si>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</si>
  <si>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</si>
  <si>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</si>
  <si>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</si>
  <si>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</si>
  <si>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</si>
  <si>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</si>
  <si>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</si>
  <si>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</si>
  <si>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</si>
  <si>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</si>
  <si>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</si>
  <si>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</si>
  <si>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</si>
  <si>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</si>
  <si>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</si>
  <si>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</si>
  <si>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</si>
  <si>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</si>
  <si>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</si>
  <si>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</si>
  <si>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</si>
  <si>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</si>
  <si>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</si>
  <si>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</si>
  <si>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</si>
  <si>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</si>
  <si>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</si>
  <si>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</si>
  <si>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</si>
  <si>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</si>
  <si>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</si>
  <si>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</si>
  <si>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</si>
  <si>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</si>
  <si>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</si>
  <si>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</si>
  <si>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</si>
  <si>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</si>
  <si>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</si>
  <si>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</si>
  <si>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</si>
  <si>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</si>
  <si>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</si>
  <si>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</si>
  <si>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</si>
  <si>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</si>
  <si>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</si>
  <si>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</si>
  <si>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</si>
  <si>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</si>
  <si>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</si>
  <si>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</si>
  <si>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</si>
  <si>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</si>
  <si>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</si>
  <si>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</si>
  <si>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</si>
  <si>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</si>
  <si>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</si>
  <si>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</si>
  <si>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</si>
  <si>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</si>
  <si>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</si>
  <si>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</si>
  <si>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</si>
  <si>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</si>
  <si>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</si>
  <si>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</si>
  <si>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</si>
  <si>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</si>
  <si>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</si>
  <si>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</si>
  <si>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</si>
  <si>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</si>
  <si>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</si>
  <si>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</si>
  <si>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</si>
  <si>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</si>
  <si>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</si>
  <si>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</si>
  <si>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</si>
  <si>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</si>
  <si>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</si>
  <si>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</si>
  <si>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</si>
  <si>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</si>
  <si>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</si>
  <si>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</si>
  <si>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</si>
  <si>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</si>
  <si>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</si>
  <si>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</si>
  <si>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</si>
  <si>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</si>
  <si>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</si>
  <si>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</si>
  <si>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</si>
  <si>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</si>
  <si>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</si>
  <si>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</si>
  <si>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</si>
  <si>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</si>
  <si>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</si>
  <si>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</si>
  <si>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</si>
  <si>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</si>
  <si>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</si>
  <si>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</si>
  <si>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</si>
  <si>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</si>
  <si>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</si>
  <si>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</si>
  <si>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</si>
  <si>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</si>
  <si>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</si>
  <si>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</si>
  <si>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</si>
  <si>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</si>
  <si>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</si>
  <si>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</si>
  <si>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</si>
  <si>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</si>
  <si>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</si>
  <si>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</si>
  <si>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</si>
  <si>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</si>
  <si>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</si>
  <si>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</si>
  <si>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</si>
  <si>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</si>
  <si>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</si>
  <si>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</si>
  <si>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</si>
  <si>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</si>
  <si>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</si>
  <si>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</si>
  <si>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</si>
  <si>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</si>
  <si>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</si>
  <si>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</si>
  <si>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</si>
  <si>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</si>
  <si>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</si>
  <si>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</si>
  <si>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</si>
  <si>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</si>
  <si>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</si>
  <si>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</si>
  <si>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</si>
  <si>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</si>
  <si>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</si>
  <si>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</si>
  <si>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</si>
  <si>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</si>
  <si>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</si>
  <si>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</si>
  <si>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</si>
  <si>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</si>
  <si>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</si>
  <si>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</si>
  <si>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</si>
  <si>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</si>
  <si>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</si>
  <si>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</si>
  <si>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</si>
  <si>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</si>
  <si>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</si>
  <si>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</si>
  <si>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</si>
  <si>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</si>
  <si>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</si>
  <si>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</si>
  <si>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</si>
  <si>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</si>
  <si>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</si>
  <si>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</si>
  <si>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</si>
  <si>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</si>
  <si>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</si>
  <si>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</si>
  <si>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</si>
  <si>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</si>
  <si>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</si>
  <si>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</si>
  <si>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</si>
  <si>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</si>
  <si>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</si>
  <si>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</si>
  <si>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</si>
  <si>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</si>
  <si>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</si>
  <si>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</si>
  <si>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</si>
  <si>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</si>
  <si>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</si>
  <si>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</si>
  <si>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</si>
  <si>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</si>
  <si>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</si>
  <si>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</si>
  <si>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</si>
  <si>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</si>
  <si>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</si>
  <si>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</si>
  <si>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</si>
  <si>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</si>
  <si>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</si>
  <si>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</si>
  <si>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</si>
  <si>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</si>
  <si>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</si>
  <si>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</si>
  <si>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</si>
  <si>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</si>
  <si>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</si>
  <si>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</si>
  <si>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</si>
  <si>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</si>
  <si>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</si>
  <si>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</si>
  <si>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</si>
  <si>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</si>
  <si>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</si>
  <si>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</si>
  <si>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</si>
  <si>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</si>
  <si>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</si>
  <si>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</si>
  <si>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</si>
  <si>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</si>
  <si>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</si>
  <si>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</si>
  <si>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</si>
  <si>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</si>
  <si>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</si>
  <si>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</si>
  <si>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</si>
  <si>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</si>
  <si>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</si>
  <si>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</si>
  <si>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</si>
  <si>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</si>
  <si>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</si>
  <si>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</si>
  <si>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</si>
  <si>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</si>
  <si>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</si>
  <si>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</si>
  <si>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</si>
  <si>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</si>
  <si>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</si>
  <si>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</si>
  <si>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</si>
  <si>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</si>
  <si>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</si>
  <si>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</si>
  <si>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</si>
  <si>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</si>
  <si>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</si>
  <si>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</si>
  <si>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</si>
  <si>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</si>
  <si>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</si>
  <si>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</si>
  <si>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</si>
  <si>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</si>
  <si>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</si>
  <si>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</si>
  <si>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</si>
  <si>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</si>
  <si>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</si>
  <si>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</si>
  <si>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</si>
  <si>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</si>
  <si>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</si>
  <si>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</si>
  <si>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</si>
  <si>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</si>
  <si>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</si>
  <si>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</si>
  <si>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</si>
  <si>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</si>
  <si>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</si>
  <si>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</si>
  <si>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</si>
  <si>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</si>
  <si>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</si>
  <si>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</si>
  <si>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</si>
  <si>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</si>
  <si>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</si>
  <si>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</si>
  <si>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</si>
  <si>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</si>
  <si>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</si>
  <si>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</si>
  <si>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</si>
  <si>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</si>
  <si>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</si>
  <si>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</si>
  <si>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</si>
  <si>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</si>
  <si>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</si>
  <si>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</si>
  <si>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</si>
  <si>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</si>
  <si>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</si>
  <si>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</si>
  <si>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</si>
  <si>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</si>
  <si>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</si>
  <si>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</si>
  <si>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</si>
  <si>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</si>
  <si>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</si>
  <si>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</si>
  <si>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</si>
  <si>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</si>
  <si>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</si>
  <si>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</si>
  <si>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</si>
  <si>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</si>
  <si>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</si>
  <si>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</si>
  <si>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</si>
  <si>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</si>
  <si>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</si>
  <si>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</si>
  <si>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</si>
  <si>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</si>
  <si>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</si>
  <si>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</si>
  <si>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</si>
  <si>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</si>
  <si>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</si>
  <si>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</si>
  <si>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</si>
  <si>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</si>
  <si>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</si>
  <si>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</si>
  <si>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</si>
  <si>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</si>
  <si>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</si>
  <si>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</si>
  <si>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</si>
  <si>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</si>
  <si>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</si>
  <si>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</si>
  <si>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</si>
  <si>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</si>
  <si>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</si>
  <si>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</si>
  <si>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</si>
  <si>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</si>
  <si>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</si>
  <si>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</si>
  <si>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</si>
  <si>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</si>
  <si>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</si>
  <si>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</si>
  <si>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</si>
  <si>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</si>
  <si>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</si>
  <si>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</si>
  <si>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</si>
  <si>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</si>
  <si>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</si>
  <si>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</si>
  <si>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</si>
  <si>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</si>
  <si>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</si>
  <si>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</si>
  <si>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</si>
  <si>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</si>
  <si>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</si>
  <si>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</si>
  <si>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</si>
  <si>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</si>
  <si>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</si>
  <si>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</si>
  <si>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</si>
  <si>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</si>
  <si>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</si>
  <si>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</si>
  <si>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</si>
  <si>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</si>
  <si>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</si>
  <si>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</si>
  <si>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</si>
  <si>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</si>
  <si>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</si>
  <si>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</si>
  <si>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</si>
  <si>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</si>
  <si>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</si>
  <si>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</si>
  <si>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</si>
  <si>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</si>
  <si>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</si>
  <si>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</si>
  <si>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</si>
  <si>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</si>
  <si>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</si>
  <si>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</si>
  <si>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</si>
  <si>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</si>
  <si>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</si>
  <si>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</si>
  <si>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</si>
  <si>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</si>
  <si>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</si>
  <si>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</si>
  <si>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</si>
  <si>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</si>
  <si>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</si>
  <si>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</si>
  <si>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</si>
  <si>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</si>
  <si>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</si>
  <si>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</si>
  <si>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</si>
  <si>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</si>
  <si>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</si>
  <si>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</si>
  <si>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</si>
  <si>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</si>
  <si>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</si>
  <si>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</si>
  <si>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</si>
  <si>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</si>
  <si>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</si>
  <si>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</si>
  <si>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</si>
  <si>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</si>
  <si>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</si>
  <si>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</si>
  <si>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</si>
  <si>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</si>
  <si>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</si>
  <si>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</si>
  <si>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</si>
  <si>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</si>
  <si>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</si>
  <si>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</si>
  <si>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</si>
  <si>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</si>
  <si>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</si>
  <si>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</si>
  <si>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</si>
  <si>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</si>
  <si>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</si>
  <si>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</si>
  <si>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</si>
  <si>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</si>
  <si>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</si>
  <si>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</si>
  <si>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</si>
  <si>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</si>
  <si>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</si>
  <si>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</si>
  <si>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</si>
  <si>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</si>
  <si>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</si>
  <si>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</si>
  <si>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</si>
  <si>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</si>
  <si>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</si>
  <si>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</si>
  <si>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</si>
  <si>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</si>
  <si>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</si>
  <si>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</si>
  <si>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</si>
  <si>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</si>
  <si>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</si>
  <si>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</si>
  <si>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</si>
  <si>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</si>
  <si>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</si>
  <si>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</si>
  <si>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</si>
  <si>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</si>
  <si>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</si>
  <si>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</si>
  <si>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</si>
  <si>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</si>
  <si>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</si>
  <si>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</si>
  <si>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</si>
  <si>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</si>
  <si>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</si>
  <si>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</si>
  <si>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</si>
  <si>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</si>
  <si>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</si>
  <si>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</si>
  <si>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</si>
  <si>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</si>
  <si>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</si>
  <si>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</si>
  <si>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</si>
  <si>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</si>
  <si>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</si>
  <si>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</si>
  <si>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</si>
  <si>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</si>
  <si>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</si>
  <si>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</si>
  <si>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</si>
  <si>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</si>
  <si>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</si>
  <si>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</si>
  <si>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</si>
  <si>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</si>
  <si>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</si>
  <si>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</si>
  <si>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</si>
  <si>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</si>
  <si>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</si>
  <si>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</si>
  <si>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</si>
  <si>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</si>
  <si>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</si>
  <si>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</si>
  <si>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</si>
  <si>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</si>
  <si>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</si>
  <si>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</si>
  <si>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</si>
  <si>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</si>
  <si>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</si>
  <si>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</si>
  <si>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</si>
  <si>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</si>
  <si>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</si>
  <si>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</si>
  <si>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</si>
  <si>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</si>
  <si>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</si>
  <si>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</si>
  <si>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</si>
  <si>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</si>
  <si>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</si>
  <si>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</si>
  <si>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</si>
  <si>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</si>
  <si>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</si>
  <si>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</si>
  <si>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</si>
  <si>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</si>
  <si>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</si>
  <si>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</si>
  <si>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</si>
  <si>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</si>
  <si>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</si>
  <si>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</si>
  <si>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</si>
  <si>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</si>
  <si>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</si>
  <si>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</si>
  <si>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</si>
  <si>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</si>
  <si>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</si>
  <si>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</si>
  <si>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</si>
  <si>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</si>
  <si>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</si>
  <si>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</si>
  <si>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</si>
  <si>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</si>
  <si>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</si>
  <si>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</si>
  <si>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</si>
  <si>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</si>
  <si>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</si>
  <si>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</si>
  <si>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</si>
  <si>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</si>
  <si>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</si>
  <si>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</si>
  <si>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</si>
  <si>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</si>
  <si>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</si>
  <si>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</si>
  <si>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</si>
  <si>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</si>
  <si>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</si>
  <si>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</si>
  <si>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</si>
  <si>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</si>
  <si>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</si>
  <si>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</si>
  <si>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</si>
  <si>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</si>
  <si>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</si>
  <si>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</si>
  <si>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</si>
  <si>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</si>
  <si>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</si>
  <si>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</si>
  <si>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</si>
  <si>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</si>
  <si>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</si>
  <si>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</si>
  <si>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</si>
  <si>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</si>
  <si>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</si>
  <si>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</si>
  <si>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</si>
  <si>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</si>
  <si>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</si>
  <si>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</si>
  <si>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</si>
  <si>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</si>
  <si>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</si>
  <si>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</si>
  <si>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</si>
  <si>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</si>
  <si>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</si>
  <si>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</si>
  <si>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</si>
  <si>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</si>
  <si>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</si>
  <si>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</si>
  <si>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</si>
  <si>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</si>
  <si>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</si>
  <si>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</si>
  <si>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</si>
  <si>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</si>
  <si>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</si>
  <si>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</si>
  <si>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</si>
  <si>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</si>
  <si>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</si>
  <si>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</si>
  <si>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</si>
  <si>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</si>
  <si>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</si>
  <si>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</si>
  <si>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</si>
  <si>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</si>
  <si>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</si>
  <si>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</si>
  <si>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</si>
  <si>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</si>
  <si>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</si>
  <si>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</si>
  <si>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</si>
  <si>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</si>
  <si>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</si>
  <si>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</si>
  <si>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</si>
  <si>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</si>
  <si>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</si>
  <si>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</si>
  <si>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</si>
  <si>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</si>
  <si>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</si>
  <si>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</si>
  <si>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</si>
  <si>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</si>
  <si>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</si>
  <si>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</si>
  <si>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</si>
  <si>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</si>
  <si>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</si>
  <si>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</si>
  <si>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</si>
  <si>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</si>
  <si>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</si>
  <si>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</si>
  <si>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</si>
  <si>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</si>
  <si>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</si>
  <si>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</si>
  <si>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</si>
  <si>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</si>
  <si>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</si>
  <si>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</si>
  <si>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</si>
  <si>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</si>
  <si>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</si>
  <si>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</si>
  <si>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</si>
  <si>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</si>
  <si>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</si>
  <si>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</si>
  <si>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</si>
  <si>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</si>
  <si>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</si>
  <si>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</si>
  <si>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</si>
  <si>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</si>
  <si>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</si>
  <si>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</si>
  <si>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</si>
  <si>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</si>
  <si>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</si>
  <si>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</si>
  <si>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</si>
  <si>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</si>
  <si>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</si>
  <si>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</si>
  <si>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</si>
  <si>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</si>
  <si>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</si>
  <si>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</si>
  <si>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</si>
  <si>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</si>
  <si>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</si>
  <si>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</si>
  <si>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</si>
  <si>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</si>
  <si>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</si>
  <si>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</si>
  <si>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</si>
  <si>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</si>
  <si>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</si>
  <si>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</si>
  <si>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</si>
  <si>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</si>
  <si>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</si>
  <si>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</si>
  <si>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</si>
  <si>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</si>
  <si>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</si>
  <si>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</si>
  <si>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</si>
  <si>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</si>
  <si>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</si>
  <si>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</si>
  <si>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</si>
  <si>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</si>
  <si>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</si>
  <si>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</si>
  <si>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</si>
  <si>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</si>
  <si>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</si>
  <si>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</si>
  <si>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</si>
  <si>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</si>
  <si>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</si>
  <si>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</si>
  <si>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</si>
  <si>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</si>
  <si>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</si>
  <si>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</si>
  <si>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</si>
  <si>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</si>
  <si>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</si>
  <si>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</si>
  <si>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</si>
  <si>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</si>
  <si>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</si>
  <si>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</si>
  <si>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</si>
  <si>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</si>
  <si>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</si>
  <si>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</si>
  <si>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</si>
  <si>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</si>
  <si>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</si>
  <si>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</si>
  <si>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</si>
  <si>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</si>
  <si>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</si>
  <si>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</si>
  <si>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</si>
  <si>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</si>
  <si>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</si>
  <si>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</si>
  <si>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</si>
  <si>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</si>
  <si>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</si>
  <si>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</si>
  <si>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</si>
  <si>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</si>
  <si>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</si>
  <si>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</si>
  <si>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</si>
  <si>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</si>
  <si>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</si>
  <si>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</si>
  <si>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</si>
  <si>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</si>
  <si>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</si>
  <si>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</si>
  <si>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</si>
  <si>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</si>
  <si>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</si>
  <si>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</si>
  <si>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</si>
  <si>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</si>
  <si>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</si>
  <si>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</si>
  <si>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</si>
  <si>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</si>
  <si>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</si>
  <si>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</si>
  <si>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</si>
  <si>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</si>
  <si>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</si>
  <si>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</si>
  <si>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</si>
  <si>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</si>
  <si>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</si>
  <si>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</si>
  <si>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</si>
  <si>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</si>
  <si>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</si>
  <si>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</si>
  <si>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</si>
  <si>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</si>
  <si>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</si>
  <si>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</si>
  <si>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</si>
  <si>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</si>
  <si>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</si>
  <si>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</si>
  <si>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</si>
  <si>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</si>
  <si>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</si>
  <si>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</si>
  <si>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</si>
  <si>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</si>
  <si>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</si>
  <si>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</si>
  <si>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</si>
  <si>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</si>
  <si>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</si>
  <si>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</si>
  <si>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</si>
  <si>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</si>
  <si>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</si>
  <si>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</si>
  <si>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</si>
  <si>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</si>
  <si>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</si>
  <si>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</si>
  <si>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</si>
  <si>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</si>
  <si>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</si>
  <si>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</si>
  <si>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</si>
  <si>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</si>
  <si>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</si>
  <si>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</si>
  <si>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</si>
  <si>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</si>
  <si>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</si>
  <si>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</si>
  <si>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</si>
  <si>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</si>
  <si>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</si>
  <si>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</si>
  <si>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</si>
  <si>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</si>
  <si>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</si>
  <si>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</si>
  <si>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</si>
  <si>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</si>
  <si>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</si>
  <si>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</si>
  <si>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</si>
  <si>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</si>
  <si>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</si>
  <si>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</si>
  <si>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</si>
  <si>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</si>
  <si>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</si>
  <si>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</si>
  <si>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</si>
  <si>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</si>
  <si>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</si>
  <si>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</si>
  <si>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</si>
  <si>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</si>
  <si>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</si>
  <si>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</si>
  <si>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</si>
  <si>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</si>
  <si>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</si>
  <si>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</si>
  <si>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</si>
  <si>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</si>
  <si>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</si>
  <si>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</si>
  <si>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</si>
  <si>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</si>
  <si>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</si>
  <si>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</si>
  <si>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</si>
  <si>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</si>
  <si>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</si>
  <si>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</si>
  <si>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</si>
  <si>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</si>
  <si>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</si>
  <si>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</si>
  <si>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</si>
  <si>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</si>
  <si>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</si>
  <si>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</si>
  <si>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</si>
  <si>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</si>
  <si>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</si>
  <si>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</si>
  <si>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</si>
  <si>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</si>
  <si>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</si>
  <si>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</si>
  <si>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</si>
  <si>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</si>
  <si>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</si>
  <si>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</si>
  <si>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</si>
  <si>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</si>
  <si>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</si>
  <si>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</si>
  <si>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</si>
  <si>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</si>
  <si>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</si>
  <si>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</si>
  <si>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</si>
  <si>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</si>
  <si>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</si>
  <si>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</si>
  <si>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</si>
  <si>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</si>
  <si>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</si>
  <si>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</si>
  <si>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</si>
  <si>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</si>
  <si>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</si>
  <si>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</si>
  <si>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</si>
  <si>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</si>
  <si>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</si>
  <si>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</si>
  <si>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</si>
  <si>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</si>
  <si>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</si>
  <si>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</si>
  <si>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</si>
  <si>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</si>
  <si>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</si>
  <si>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</si>
  <si>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</si>
  <si>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</si>
  <si>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</si>
  <si>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</si>
  <si>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</si>
  <si>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</si>
  <si>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</si>
  <si>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</si>
  <si>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</si>
  <si>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</si>
  <si>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</si>
  <si>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</si>
  <si>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</si>
  <si>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</si>
  <si>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</si>
  <si>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</si>
  <si>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</si>
  <si>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</si>
  <si>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</si>
  <si>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</si>
  <si>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</si>
  <si>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</si>
  <si>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</si>
  <si>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</si>
  <si>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</si>
  <si>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</si>
  <si>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</si>
  <si>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</si>
  <si>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</si>
  <si>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</si>
  <si>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</si>
  <si>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</si>
  <si>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</si>
  <si>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</si>
  <si>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</si>
  <si>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</si>
  <si>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</si>
  <si>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</si>
  <si>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</si>
  <si>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</si>
  <si>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</si>
  <si>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</si>
  <si>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</si>
  <si>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</si>
  <si>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</si>
  <si>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</si>
  <si>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</si>
  <si>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</si>
  <si>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</si>
  <si>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</si>
  <si>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</si>
  <si>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</si>
  <si>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</si>
  <si>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</si>
  <si>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</si>
  <si>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</si>
  <si>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</si>
  <si>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</si>
  <si>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</si>
  <si>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</si>
  <si>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</si>
  <si>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</si>
  <si>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</si>
  <si>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</si>
  <si>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</si>
  <si>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</si>
  <si>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</si>
  <si>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</si>
  <si>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</si>
  <si>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</si>
  <si>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</si>
  <si>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</si>
  <si>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</si>
  <si>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</si>
  <si>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</si>
  <si>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</si>
  <si>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</si>
  <si>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</si>
  <si>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</si>
  <si>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</si>
  <si>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</si>
  <si>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</si>
  <si>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</si>
  <si>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</si>
  <si>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</si>
  <si>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</si>
  <si>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</si>
  <si>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</si>
  <si>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</si>
  <si>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</si>
  <si>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</si>
  <si>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</si>
  <si>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</si>
  <si>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</si>
  <si>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</si>
  <si>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</si>
  <si>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</si>
  <si>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</si>
  <si>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</si>
  <si>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</si>
  <si>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</si>
  <si>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</si>
  <si>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</si>
  <si>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</si>
  <si>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</si>
  <si>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</si>
  <si>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</si>
  <si>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</si>
  <si>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</si>
  <si>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</si>
  <si>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</si>
  <si>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</si>
  <si>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</si>
  <si>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</si>
  <si>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</si>
  <si>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</si>
  <si>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</si>
  <si>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</si>
  <si>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</si>
  <si>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</si>
  <si>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</si>
  <si>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</si>
  <si>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</si>
  <si>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</si>
  <si>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</si>
  <si>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</si>
  <si>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</si>
  <si>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</si>
  <si>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</si>
  <si>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</si>
  <si>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</si>
  <si>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</si>
  <si>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</si>
  <si>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</si>
  <si>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</si>
  <si>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</si>
  <si>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</si>
  <si>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</si>
  <si>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</si>
  <si>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</si>
  <si>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</si>
  <si>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</si>
  <si>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</si>
  <si>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</si>
  <si>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</si>
  <si>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</si>
  <si>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</si>
  <si>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</si>
  <si>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</si>
  <si>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</si>
  <si>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</si>
  <si>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</si>
  <si>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</si>
  <si>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</si>
  <si>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</si>
  <si>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</si>
  <si>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</si>
  <si>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</si>
  <si>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</si>
  <si>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</si>
  <si>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</si>
  <si>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</si>
  <si>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</si>
  <si>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</si>
  <si>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</si>
  <si>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</si>
  <si>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</si>
  <si>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</si>
  <si>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</si>
  <si>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</si>
  <si>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</si>
  <si>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</si>
  <si>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</si>
  <si>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</si>
  <si>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</si>
  <si>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</si>
  <si>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</si>
  <si>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</si>
  <si>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</si>
  <si>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</si>
  <si>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</si>
  <si>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</si>
  <si>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</si>
  <si>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</si>
  <si>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</si>
  <si>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</si>
  <si>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</si>
  <si>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</si>
  <si>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</si>
  <si>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</si>
  <si>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</si>
  <si>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</si>
  <si>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</si>
  <si>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</si>
  <si>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</si>
  <si>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</si>
  <si>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</si>
  <si>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</si>
  <si>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</si>
  <si>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</si>
  <si>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</si>
  <si>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</si>
  <si>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</si>
  <si>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</si>
  <si>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</si>
  <si>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</si>
  <si>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</si>
  <si>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</si>
  <si>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</si>
  <si>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</si>
  <si>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</si>
  <si>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</si>
  <si>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</si>
  <si>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</si>
  <si>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</si>
  <si>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</si>
  <si>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</si>
  <si>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</si>
  <si>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</si>
  <si>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</si>
  <si>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</si>
  <si>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</si>
  <si>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</si>
  <si>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</si>
  <si>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</si>
  <si>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</si>
  <si>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</si>
  <si>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</si>
  <si>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</si>
  <si>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</si>
  <si>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</si>
  <si>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</si>
  <si>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</si>
  <si>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</si>
  <si>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</si>
  <si>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</si>
  <si>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</si>
  <si>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</si>
  <si>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</si>
  <si>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</si>
  <si>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</si>
  <si>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</si>
  <si>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</si>
  <si>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</si>
  <si>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</si>
  <si>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</si>
  <si>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</si>
  <si>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</si>
  <si>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</si>
  <si>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</si>
  <si>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</si>
  <si>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</si>
  <si>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</si>
  <si>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</si>
  <si>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</si>
  <si>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</si>
  <si>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</si>
  <si>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</si>
  <si>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</si>
  <si>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</si>
  <si>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</si>
  <si>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</si>
  <si>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</si>
  <si>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</si>
  <si>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</si>
  <si>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</si>
  <si>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</si>
  <si>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</si>
  <si>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</si>
  <si>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</si>
  <si>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</si>
  <si>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</si>
  <si>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</si>
  <si>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</si>
  <si>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</si>
  <si>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</si>
  <si>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</si>
  <si>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</si>
  <si>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</si>
  <si>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</si>
  <si>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</si>
  <si>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</si>
  <si>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</si>
  <si>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</si>
  <si>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</si>
  <si>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</si>
  <si>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</si>
  <si>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</si>
  <si>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</si>
  <si>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</si>
  <si>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</si>
  <si>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</si>
  <si>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</si>
  <si>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</si>
  <si>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</si>
  <si>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</si>
  <si>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</si>
  <si>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</si>
  <si>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</si>
  <si>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</si>
  <si>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</si>
  <si>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</si>
  <si>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</si>
  <si>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</si>
  <si>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</si>
  <si>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</si>
  <si>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</si>
  <si>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</si>
  <si>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</si>
  <si>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</si>
  <si>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</si>
  <si>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</si>
  <si>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</si>
  <si>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</si>
  <si>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</si>
  <si>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</si>
  <si>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</si>
  <si>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</si>
  <si>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</si>
  <si>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</si>
  <si>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</si>
  <si>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</si>
  <si>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</si>
  <si>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</si>
  <si>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</si>
  <si>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</si>
  <si>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</si>
  <si>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</si>
  <si>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</si>
  <si>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</si>
  <si>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</si>
  <si>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</si>
  <si>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</si>
  <si>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</si>
  <si>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</si>
  <si>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</si>
  <si>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</si>
  <si>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</si>
  <si>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</si>
  <si>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</si>
  <si>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</si>
  <si>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</si>
  <si>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</si>
  <si>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</si>
  <si>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</si>
  <si>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</si>
  <si>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</si>
  <si>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</si>
  <si>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</si>
  <si>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</si>
  <si>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</si>
  <si>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</si>
  <si>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</si>
  <si>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</si>
  <si>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</si>
  <si>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</si>
  <si>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</si>
  <si>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</si>
  <si>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</si>
  <si>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</si>
  <si>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</si>
  <si>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</si>
  <si>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</si>
  <si>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</si>
  <si>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</si>
  <si>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</si>
  <si>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</si>
  <si>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</si>
  <si>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</si>
  <si>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</si>
  <si>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</si>
  <si>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</si>
  <si>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</si>
  <si>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</si>
  <si>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</si>
  <si>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</si>
  <si>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</si>
  <si>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</si>
  <si>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</si>
  <si>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</si>
  <si>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</si>
  <si>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</si>
  <si>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</si>
  <si>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</si>
  <si>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</si>
  <si>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</si>
  <si>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</si>
  <si>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</si>
  <si>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</si>
  <si>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</si>
  <si>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</si>
  <si>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</si>
  <si>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</si>
  <si>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</si>
  <si>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</si>
  <si>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</si>
  <si>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</si>
  <si>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</si>
  <si>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</si>
  <si>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</si>
  <si>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</si>
  <si>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</si>
  <si>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</si>
  <si>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</si>
  <si>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</si>
  <si>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</si>
  <si>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</si>
  <si>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</si>
  <si>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</si>
  <si>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</si>
  <si>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</si>
  <si>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</si>
  <si>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</si>
  <si>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</si>
  <si>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</si>
  <si>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</si>
  <si>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</si>
  <si>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</si>
  <si>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</si>
  <si>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</si>
  <si>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</si>
  <si>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</si>
  <si>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</si>
  <si>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</si>
  <si>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</si>
  <si>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</si>
  <si>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</si>
  <si>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</si>
  <si>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</si>
  <si>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</si>
  <si>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</si>
  <si>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</si>
  <si>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</si>
  <si>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</si>
  <si>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</si>
  <si>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</si>
  <si>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</si>
  <si>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</si>
  <si>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</si>
  <si>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</si>
  <si>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</si>
  <si>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</si>
  <si>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</si>
  <si>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</si>
  <si>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</si>
  <si>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</si>
  <si>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</si>
  <si>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</si>
  <si>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</si>
  <si>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</si>
  <si>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</si>
  <si>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</si>
  <si>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</si>
  <si>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</si>
  <si>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</si>
  <si>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</si>
  <si>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</si>
  <si>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</si>
  <si>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</si>
  <si>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</si>
  <si>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</si>
  <si>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</si>
  <si>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</si>
  <si>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</si>
  <si>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</si>
  <si>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</si>
  <si>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</si>
  <si>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</si>
  <si>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</si>
  <si>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</si>
  <si>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</si>
  <si>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</si>
  <si>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</si>
  <si>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</si>
  <si>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</si>
  <si>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</si>
  <si>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</si>
  <si>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</si>
  <si>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</si>
  <si>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</si>
  <si>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</si>
  <si>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</si>
  <si>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</si>
  <si>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</si>
  <si>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</si>
  <si>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</si>
  <si>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</si>
  <si>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</si>
  <si>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</si>
  <si>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</si>
  <si>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</si>
  <si>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</si>
  <si>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</si>
  <si>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</si>
  <si>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</si>
  <si>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</si>
  <si>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</si>
  <si>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</si>
  <si>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</si>
  <si>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</si>
  <si>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</si>
  <si>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</si>
  <si>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</si>
  <si>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</si>
  <si>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</si>
  <si>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</si>
  <si>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</si>
  <si>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</si>
  <si>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</si>
  <si>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</si>
  <si>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</si>
  <si>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</si>
  <si>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</si>
  <si>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</si>
  <si>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</si>
  <si>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</si>
  <si>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</si>
  <si>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</si>
  <si>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</si>
  <si>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</si>
  <si>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</si>
  <si>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</si>
  <si>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</si>
  <si>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</si>
  <si>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</si>
  <si>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</si>
  <si>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</si>
  <si>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</si>
  <si>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</si>
  <si>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</si>
  <si>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</si>
  <si>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</si>
  <si>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</si>
  <si>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</si>
  <si>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</si>
  <si>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</si>
  <si>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</si>
  <si>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</si>
  <si>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</si>
  <si>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</si>
  <si>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</si>
  <si>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</si>
  <si>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</si>
  <si>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</si>
  <si>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</si>
  <si>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</si>
  <si>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</si>
  <si>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</si>
  <si>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</si>
  <si>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</si>
  <si>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</si>
  <si>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</si>
  <si>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</si>
  <si>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</si>
  <si>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</si>
  <si>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</si>
  <si>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</si>
  <si>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</si>
  <si>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</si>
  <si>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</si>
  <si>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</si>
  <si>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</si>
  <si>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</si>
  <si>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</si>
  <si>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</si>
  <si>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</si>
  <si>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</si>
  <si>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</si>
  <si>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</si>
  <si>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</si>
  <si>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</si>
  <si>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</si>
  <si>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</si>
  <si>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</si>
  <si>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</si>
  <si>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</si>
  <si>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</si>
  <si>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</si>
  <si>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</si>
  <si>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</si>
  <si>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</si>
  <si>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</si>
  <si>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</si>
  <si>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</si>
  <si>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</si>
  <si>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</si>
  <si>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</si>
  <si>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</si>
  <si>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</si>
  <si>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</si>
  <si>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</si>
  <si>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</si>
  <si>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</si>
  <si>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</si>
  <si>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</si>
  <si>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</si>
  <si>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</si>
  <si>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</si>
  <si>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</si>
  <si>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</si>
  <si>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</si>
  <si>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</si>
  <si>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</si>
  <si>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</si>
  <si>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</si>
  <si>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</si>
  <si>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</si>
  <si>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</si>
  <si>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</si>
  <si>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</si>
  <si>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</si>
  <si>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</si>
  <si>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</si>
  <si>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</si>
  <si>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</si>
  <si>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</si>
  <si>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</si>
  <si>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</si>
  <si>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</si>
  <si>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</si>
  <si>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</si>
  <si>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</si>
  <si>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</si>
  <si>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</si>
  <si>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</si>
  <si>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</si>
  <si>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</si>
  <si>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</si>
  <si>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</si>
  <si>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</si>
  <si>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</si>
  <si>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</si>
  <si>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</si>
  <si>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</si>
  <si>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</si>
  <si>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</si>
  <si>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</si>
  <si>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</si>
  <si>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</si>
  <si>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</si>
  <si>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</si>
  <si>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</si>
  <si>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</si>
  <si>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</si>
  <si>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</si>
  <si>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</si>
  <si>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</si>
  <si>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</si>
  <si>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</si>
  <si>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</si>
  <si>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</si>
  <si>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</si>
  <si>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</si>
  <si>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</si>
  <si>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</si>
  <si>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</si>
  <si>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</si>
  <si>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</si>
  <si>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</si>
  <si>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</si>
  <si>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</si>
  <si>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</si>
  <si>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</si>
  <si>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</si>
  <si>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</si>
  <si>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</si>
  <si>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</si>
  <si>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</si>
  <si>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</si>
  <si>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</si>
  <si>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</si>
  <si>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</si>
  <si>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</si>
  <si>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</si>
  <si>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</si>
  <si>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</si>
  <si>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</si>
  <si>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</si>
  <si>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</si>
  <si>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</si>
  <si>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</si>
  <si>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</si>
  <si>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</si>
  <si>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</si>
  <si>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</si>
  <si>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</si>
  <si>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</si>
  <si>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</si>
  <si>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</si>
  <si>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</si>
  <si>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</si>
  <si>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</si>
  <si>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</si>
  <si>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</si>
  <si>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</si>
  <si>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</si>
  <si>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</si>
  <si>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</si>
  <si>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</si>
  <si>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</si>
  <si>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</si>
  <si>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</si>
  <si>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</si>
  <si>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</si>
  <si>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</si>
  <si>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</si>
  <si>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</si>
  <si>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</si>
  <si>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</si>
  <si>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</si>
  <si>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</si>
  <si>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</si>
  <si>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</si>
  <si>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</si>
  <si>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</si>
  <si>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</si>
  <si>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</si>
  <si>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</si>
  <si>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</si>
  <si>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</si>
  <si>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</si>
  <si>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</si>
  <si>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</si>
  <si>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</si>
  <si>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</si>
  <si>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</si>
  <si>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</si>
  <si>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</si>
  <si>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</si>
  <si>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</si>
  <si>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</si>
  <si>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</si>
  <si>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</si>
  <si>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</si>
  <si>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</si>
  <si>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</si>
  <si>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</si>
  <si>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</si>
  <si>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</si>
  <si>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</si>
  <si>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</si>
  <si>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</si>
  <si>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</si>
  <si>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</si>
  <si>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</si>
  <si>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</si>
  <si>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</si>
  <si>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</si>
  <si>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</si>
  <si>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</si>
  <si>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</si>
  <si>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</si>
  <si>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</si>
  <si>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</si>
  <si>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</si>
  <si>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</si>
  <si>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</si>
  <si>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</si>
  <si>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</si>
  <si>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</si>
  <si>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</si>
  <si>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</si>
  <si>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</si>
  <si>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</si>
  <si>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</si>
  <si>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</si>
  <si>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</si>
  <si>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</si>
  <si>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</si>
  <si>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</si>
  <si>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</si>
  <si>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</si>
  <si>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</si>
  <si>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</si>
  <si>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</si>
  <si>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</si>
  <si>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</si>
  <si>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</si>
  <si>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</si>
  <si>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</si>
  <si>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</si>
  <si>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</si>
  <si>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</si>
  <si>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</si>
  <si>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</si>
  <si>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</si>
  <si>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</si>
  <si>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</si>
  <si>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</si>
  <si>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</si>
  <si>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</si>
  <si>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</si>
  <si>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</si>
  <si>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</si>
  <si>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</si>
  <si>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</si>
  <si>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</si>
  <si>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</si>
  <si>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</si>
  <si>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</si>
  <si>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</si>
  <si>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</si>
  <si>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</si>
  <si>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</si>
  <si>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</si>
  <si>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</si>
  <si>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</si>
  <si>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</si>
  <si>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</si>
  <si>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</si>
  <si>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</si>
  <si>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</si>
  <si>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</si>
  <si>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</si>
  <si>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</si>
  <si>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</si>
  <si>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</si>
  <si>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</si>
  <si>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</si>
  <si>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</si>
  <si>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</si>
  <si>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</si>
  <si>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</si>
  <si>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</si>
  <si>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</si>
  <si>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</si>
  <si>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</si>
  <si>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</si>
  <si>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</si>
  <si>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</si>
  <si>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</si>
  <si>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</si>
  <si>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</si>
  <si>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</si>
  <si>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</si>
  <si>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</si>
  <si>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</si>
  <si>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</si>
  <si>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</si>
  <si>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</si>
  <si>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</si>
  <si>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</si>
  <si>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</si>
  <si>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</si>
  <si>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</si>
  <si>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</si>
  <si>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</si>
  <si>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</si>
  <si>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</si>
  <si>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</si>
  <si>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</si>
  <si>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</si>
  <si>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</si>
  <si>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</si>
  <si>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</si>
  <si>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</si>
  <si>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</si>
  <si>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</si>
  <si>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</si>
  <si>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</si>
  <si>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</si>
  <si>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</si>
  <si>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</si>
  <si>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</si>
  <si>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</si>
  <si>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</si>
  <si>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</si>
  <si>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</si>
  <si>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</si>
  <si>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</si>
  <si>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</si>
  <si>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</si>
  <si>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</si>
  <si>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</si>
  <si>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</si>
  <si>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</si>
  <si>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</si>
  <si>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</si>
  <si>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</si>
  <si>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</si>
  <si>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</si>
  <si>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</si>
  <si>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</si>
  <si>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</si>
  <si>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</si>
  <si>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</si>
  <si>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</si>
  <si>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</si>
  <si>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</si>
  <si>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</si>
  <si>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</si>
  <si>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</si>
  <si>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</si>
  <si>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</si>
  <si>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</si>
  <si>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</si>
  <si>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</si>
  <si>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</si>
  <si>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</si>
  <si>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</si>
  <si>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</si>
  <si>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</si>
  <si>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</si>
  <si>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</si>
  <si>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</si>
  <si>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</si>
  <si>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</si>
  <si>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</si>
  <si>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</si>
  <si>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</si>
  <si>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</si>
  <si>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</si>
  <si>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</si>
  <si>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</si>
  <si>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</si>
  <si>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</si>
  <si>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</si>
  <si>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</si>
  <si>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</si>
  <si>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</si>
  <si>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</si>
  <si>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</si>
  <si>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</si>
  <si>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</si>
  <si>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</si>
  <si>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</si>
  <si>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</si>
  <si>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</si>
  <si>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</si>
  <si>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</si>
  <si>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</si>
  <si>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</si>
  <si>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</si>
  <si>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</si>
  <si>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</si>
  <si>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</si>
  <si>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</si>
  <si>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</si>
  <si>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</si>
  <si>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</si>
  <si>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</si>
  <si>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</si>
  <si>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</si>
  <si>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</si>
  <si>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</si>
  <si>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</si>
  <si>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</si>
  <si>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</si>
  <si>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</si>
  <si>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</si>
  <si>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</si>
  <si>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</si>
  <si>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</si>
  <si>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</si>
  <si>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</si>
  <si>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</si>
  <si>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</si>
  <si>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</si>
  <si>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</si>
  <si>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</si>
  <si>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</si>
  <si>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</si>
  <si>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</si>
  <si>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</si>
  <si>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</si>
  <si>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</si>
  <si>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</si>
  <si>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</si>
  <si>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</si>
  <si>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</si>
  <si>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</si>
  <si>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</si>
  <si>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</si>
  <si>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</si>
  <si>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</si>
  <si>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</si>
  <si>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</si>
  <si>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</si>
  <si>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</si>
  <si>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</si>
  <si>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</si>
  <si>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</si>
  <si>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</si>
  <si>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</si>
  <si>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</si>
  <si>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</si>
  <si>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</si>
  <si>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</si>
  <si>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</si>
  <si>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</si>
  <si>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</si>
  <si>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</si>
  <si>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</si>
  <si>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</si>
  <si>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</si>
  <si>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</si>
  <si>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</si>
  <si>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</si>
  <si>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</si>
  <si>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</si>
  <si>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</si>
  <si>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</si>
  <si>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</si>
  <si>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</si>
  <si>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</si>
  <si>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</si>
  <si>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</si>
  <si>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</si>
  <si>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</si>
  <si>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</si>
  <si>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</si>
  <si>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</si>
  <si>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</si>
  <si>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</si>
  <si>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</si>
  <si>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</si>
  <si>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</si>
  <si>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</si>
  <si>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</si>
  <si>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</si>
  <si>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</si>
  <si>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</si>
  <si>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</si>
  <si>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</si>
  <si>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</si>
  <si>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</si>
  <si>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</si>
  <si>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</si>
  <si>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</si>
  <si>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</si>
  <si>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</si>
  <si>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</si>
  <si>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</si>
  <si>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</si>
  <si>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</si>
  <si>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</si>
  <si>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</si>
  <si>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</si>
  <si>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</si>
  <si>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</si>
  <si>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</si>
  <si>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</si>
  <si>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</si>
  <si>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</si>
  <si>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</si>
  <si>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</si>
  <si>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</si>
  <si>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</si>
  <si>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</si>
  <si>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</si>
  <si>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</si>
  <si>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</si>
  <si>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</si>
  <si>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</si>
  <si>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</si>
  <si>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</si>
  <si>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</si>
  <si>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</si>
  <si>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</si>
  <si>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</si>
  <si>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</si>
  <si>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</si>
  <si>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</si>
  <si>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</si>
  <si>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</si>
  <si>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</si>
  <si>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</si>
  <si>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</si>
  <si>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</si>
  <si>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</si>
  <si>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</si>
  <si>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</si>
  <si>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</si>
  <si>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</si>
  <si>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</si>
  <si>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</si>
  <si>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</si>
  <si>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</si>
  <si>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</si>
  <si>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</si>
  <si>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</si>
  <si>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</si>
  <si>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</si>
  <si>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</si>
  <si>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</si>
  <si>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</si>
  <si>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</si>
  <si>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</si>
  <si>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</si>
  <si>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</si>
  <si>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</si>
  <si>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</si>
  <si>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</si>
  <si>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</si>
  <si>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</si>
  <si>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</si>
  <si>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</si>
  <si>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</si>
  <si>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</si>
  <si>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</si>
  <si>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</si>
  <si>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</si>
  <si>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</si>
  <si>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</si>
  <si>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</si>
  <si>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</si>
  <si>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</si>
  <si>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</si>
  <si>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</si>
  <si>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</si>
  <si>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</si>
  <si>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</si>
  <si>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</si>
  <si>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</si>
  <si>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</si>
  <si>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</si>
  <si>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</si>
  <si>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</si>
  <si>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</si>
  <si>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</si>
  <si>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</si>
  <si>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</si>
  <si>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</si>
  <si>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</si>
  <si>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</si>
  <si>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</si>
  <si>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</si>
  <si>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</si>
  <si>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</si>
  <si>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</si>
  <si>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</si>
  <si>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</si>
  <si>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</si>
  <si>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</si>
  <si>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</si>
  <si>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</si>
  <si>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</si>
  <si>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</si>
  <si>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</si>
  <si>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</si>
  <si>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</si>
  <si>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</si>
  <si>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</si>
  <si>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</si>
  <si>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</si>
  <si>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</si>
  <si>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</si>
  <si>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</si>
  <si>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</si>
  <si>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</si>
  <si>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</si>
  <si>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</si>
  <si>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</si>
  <si>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</si>
  <si>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</si>
  <si>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</si>
  <si>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</si>
  <si>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</si>
  <si>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</si>
  <si>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</si>
  <si>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</si>
  <si>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</si>
  <si>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</si>
  <si>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</si>
  <si>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</si>
  <si>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</si>
  <si>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</si>
  <si>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</si>
  <si>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</si>
  <si>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</si>
  <si>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</si>
  <si>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</si>
  <si>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</si>
  <si>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</si>
  <si>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</si>
  <si>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</si>
  <si>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</si>
  <si>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</si>
  <si>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</si>
  <si>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</si>
  <si>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</si>
  <si>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</si>
  <si>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</si>
  <si>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</si>
  <si>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</si>
  <si>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</si>
  <si>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</si>
  <si>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</si>
  <si>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</si>
  <si>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</si>
  <si>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</si>
  <si>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</si>
  <si>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</si>
  <si>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</si>
  <si>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</si>
  <si>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</si>
  <si>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</si>
  <si>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</si>
  <si>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</si>
  <si>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</si>
  <si>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</si>
  <si>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</si>
  <si>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</si>
  <si>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</si>
  <si>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</si>
  <si>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</si>
  <si>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</si>
  <si>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</si>
  <si>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</si>
  <si>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</si>
  <si>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</si>
  <si>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</si>
  <si>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</si>
  <si>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</si>
  <si>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</si>
  <si>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</si>
  <si>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</si>
  <si>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</si>
  <si>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</si>
  <si>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</si>
  <si>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</si>
  <si>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</si>
  <si>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</si>
  <si>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</si>
  <si>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</si>
  <si>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</si>
  <si>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</si>
  <si>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</si>
  <si>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</si>
  <si>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</si>
  <si>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</si>
  <si>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</si>
  <si>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</si>
  <si>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</si>
  <si>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</si>
  <si>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</si>
  <si>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</si>
  <si>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</si>
  <si>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</si>
  <si>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</si>
  <si>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</si>
  <si>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</si>
  <si>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</si>
  <si>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</si>
  <si>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</si>
  <si>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</si>
  <si>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</si>
  <si>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</si>
  <si>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</si>
  <si>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</si>
  <si>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</si>
  <si>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</si>
  <si>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</si>
  <si>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</si>
  <si>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</si>
  <si>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</si>
  <si>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</si>
  <si>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</si>
  <si>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</si>
  <si>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</si>
  <si>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</si>
  <si>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</si>
  <si>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</si>
  <si>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</si>
  <si>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</si>
  <si>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</si>
  <si>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</si>
  <si>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</si>
  <si>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</si>
  <si>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</si>
  <si>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</si>
  <si>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</si>
  <si>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</si>
  <si>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</si>
  <si>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</si>
  <si>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</si>
  <si>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</si>
  <si>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</si>
  <si>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</si>
  <si>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</si>
  <si>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</si>
  <si>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</si>
  <si>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</si>
  <si>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</si>
  <si>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</si>
  <si>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</si>
  <si>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</si>
  <si>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</si>
  <si>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</si>
  <si>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</si>
  <si>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</si>
  <si>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</si>
  <si>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</si>
  <si>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</si>
  <si>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</si>
  <si>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</si>
  <si>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</si>
  <si>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</si>
  <si>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</si>
  <si>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</si>
  <si>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</si>
  <si>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</si>
  <si>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</si>
  <si>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</si>
  <si>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</si>
  <si>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</si>
  <si>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</si>
  <si>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</si>
  <si>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</si>
  <si>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</si>
  <si>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</si>
  <si>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</si>
  <si>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</si>
  <si>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</si>
  <si>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</si>
  <si>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</si>
  <si>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</si>
  <si>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</si>
  <si>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</si>
  <si>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</si>
  <si>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</si>
  <si>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</si>
  <si>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</si>
  <si>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</si>
  <si>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</si>
  <si>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</si>
  <si>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</si>
  <si>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</si>
  <si>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</si>
  <si>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</si>
  <si>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</si>
  <si>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</si>
  <si>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</si>
  <si>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</si>
  <si>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</si>
  <si>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</si>
  <si>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</si>
  <si>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</si>
  <si>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</si>
  <si>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</si>
  <si>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</si>
  <si>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</si>
  <si>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</si>
  <si>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</si>
  <si>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</si>
  <si>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</si>
  <si>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</si>
  <si>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</si>
  <si>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</si>
  <si>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</si>
  <si>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</si>
  <si>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</si>
  <si>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</si>
  <si>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</si>
  <si>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</si>
  <si>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</si>
  <si>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</si>
  <si>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</si>
  <si>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</si>
  <si>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</si>
  <si>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</si>
  <si>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</si>
  <si>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</si>
  <si>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</si>
  <si>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</si>
  <si>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</si>
  <si>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</si>
  <si>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</si>
  <si>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</si>
  <si>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</si>
  <si>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</si>
  <si>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</si>
  <si>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</si>
  <si>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</si>
  <si>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</si>
  <si>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</si>
  <si>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</si>
  <si>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</si>
  <si>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</si>
  <si>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</si>
  <si>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</si>
  <si>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</si>
  <si>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</si>
  <si>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</si>
  <si>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</si>
  <si>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</si>
  <si>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</si>
  <si>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</si>
  <si>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</si>
  <si>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</si>
  <si>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</si>
  <si>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</si>
  <si>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</si>
  <si>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</si>
  <si>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</si>
  <si>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</si>
  <si>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</si>
  <si>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</si>
  <si>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</si>
  <si>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</si>
  <si>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</si>
  <si>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</si>
  <si>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</si>
  <si>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</si>
  <si>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</si>
  <si>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</si>
  <si>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</si>
  <si>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</si>
  <si>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</si>
  <si>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</si>
  <si>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</si>
  <si>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</si>
  <si>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</si>
  <si>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</si>
  <si>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</si>
  <si>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</si>
  <si>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</si>
  <si>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</si>
  <si>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</si>
  <si>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</si>
  <si>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</si>
  <si>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</si>
  <si>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</si>
  <si>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</si>
  <si>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</si>
  <si>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</si>
  <si>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</si>
  <si>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</si>
  <si>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</si>
  <si>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</si>
  <si>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</si>
  <si>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</si>
  <si>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</si>
  <si>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</si>
  <si>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</si>
  <si>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</si>
  <si>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</si>
  <si>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</si>
  <si>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</si>
  <si>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</si>
  <si>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</si>
  <si>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</si>
  <si>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</si>
  <si>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</si>
  <si>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</si>
  <si>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</si>
  <si>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</si>
  <si>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</si>
  <si>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</si>
  <si>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</si>
  <si>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</si>
  <si>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</si>
  <si>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</si>
  <si>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</si>
  <si>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</si>
  <si>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</si>
  <si>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</si>
  <si>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</si>
  <si>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</si>
  <si>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</si>
  <si>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</si>
  <si>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</si>
  <si>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</si>
  <si>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</si>
  <si>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</si>
  <si>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</si>
  <si>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</si>
  <si>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</si>
  <si>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</si>
  <si>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</si>
  <si>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</si>
  <si>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</si>
  <si>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</si>
  <si>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</si>
  <si>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</si>
  <si>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</si>
  <si>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</si>
  <si>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</si>
  <si>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</si>
  <si>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</si>
  <si>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</si>
  <si>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</si>
  <si>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</si>
  <si>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</si>
  <si>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</si>
  <si>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</si>
  <si>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</si>
  <si>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</si>
  <si>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</si>
  <si>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</si>
  <si>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</si>
  <si>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</si>
  <si>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</si>
  <si>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</si>
  <si>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</si>
  <si>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</si>
  <si>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</si>
  <si>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</si>
  <si>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</si>
  <si>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</si>
  <si>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</si>
  <si>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</si>
  <si>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</si>
  <si>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</si>
  <si>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</si>
  <si>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</si>
  <si>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</si>
  <si>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</si>
  <si>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</si>
  <si>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</si>
  <si>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</si>
  <si>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</si>
  <si>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</si>
  <si>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</si>
  <si>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</si>
  <si>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</si>
  <si>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</si>
  <si>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</si>
  <si>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</si>
  <si>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</si>
  <si>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</si>
  <si>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</si>
  <si>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</si>
  <si>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</si>
  <si>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</si>
  <si>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</si>
  <si>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</si>
  <si>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</si>
  <si>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</si>
  <si>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</si>
  <si>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</si>
  <si>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</si>
  <si>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</si>
  <si>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</si>
  <si>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</si>
  <si>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</si>
  <si>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</si>
  <si>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</si>
  <si>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</si>
  <si>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</si>
  <si>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</si>
  <si>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</si>
  <si>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</si>
  <si>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</si>
  <si>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</si>
  <si>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</si>
  <si>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</si>
  <si>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</si>
  <si>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</si>
  <si>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</si>
  <si>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</si>
  <si>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</si>
  <si>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</si>
  <si>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</si>
  <si>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</si>
  <si>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</si>
  <si>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</si>
  <si>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</si>
  <si>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</si>
  <si>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</si>
  <si>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</si>
  <si>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</si>
  <si>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</si>
  <si>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</si>
  <si>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</si>
  <si>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</si>
  <si>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</si>
  <si>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</si>
  <si>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</si>
  <si>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</si>
  <si>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</si>
  <si>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</si>
  <si>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</si>
  <si>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</si>
  <si>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</si>
  <si>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</si>
  <si>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</si>
  <si>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</si>
  <si>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</si>
  <si>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</si>
  <si>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</si>
  <si>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</si>
  <si>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</si>
  <si>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</si>
  <si>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</si>
  <si>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</si>
  <si>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</si>
  <si>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</si>
  <si>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</si>
  <si>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</si>
  <si>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</si>
  <si>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</si>
  <si>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</si>
  <si>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</si>
  <si>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</si>
  <si>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</si>
  <si>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</si>
  <si>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</si>
  <si>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</si>
  <si>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</si>
  <si>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</si>
  <si>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</si>
  <si>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</si>
  <si>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</si>
  <si>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</si>
  <si>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</si>
  <si>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</si>
  <si>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</si>
  <si>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</si>
  <si>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</si>
  <si>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</si>
  <si>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</si>
  <si>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</si>
  <si>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</si>
  <si>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</si>
  <si>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</si>
  <si>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</si>
  <si>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</si>
  <si>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</si>
  <si>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</si>
  <si>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</si>
  <si>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</si>
  <si>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</si>
  <si>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</si>
  <si>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</si>
  <si>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</si>
  <si>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</si>
  <si>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</si>
  <si>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</si>
  <si>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</si>
  <si>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</si>
  <si>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</si>
  <si>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</si>
  <si>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</si>
  <si>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</si>
  <si>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</si>
  <si>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</si>
  <si>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</si>
  <si>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</si>
  <si>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</si>
  <si>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</si>
  <si>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</si>
  <si>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</si>
  <si>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</si>
  <si>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</si>
  <si>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</si>
  <si>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</si>
  <si>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</si>
  <si>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</si>
  <si>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</si>
  <si>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</si>
  <si>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</si>
  <si>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</si>
  <si>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</si>
  <si>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</si>
  <si>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</si>
  <si>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</si>
  <si>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</si>
  <si>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</si>
  <si>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</si>
  <si>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</si>
  <si>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</si>
  <si>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</si>
  <si>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</si>
  <si>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</si>
  <si>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</si>
  <si>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</si>
  <si>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</si>
  <si>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</si>
  <si>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</si>
  <si>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</si>
  <si>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</si>
  <si>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</si>
  <si>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</si>
  <si>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</si>
  <si>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</si>
  <si>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</si>
  <si>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</si>
  <si>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</si>
  <si>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</si>
  <si>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</si>
  <si>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</si>
  <si>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</si>
  <si>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</si>
  <si>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</si>
  <si>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</si>
  <si>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</si>
  <si>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</si>
  <si>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</si>
  <si>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</si>
  <si>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</si>
  <si>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</si>
  <si>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</si>
  <si>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</si>
  <si>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</si>
  <si>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</si>
  <si>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</si>
  <si>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</si>
  <si>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</si>
  <si>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</si>
  <si>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</si>
  <si>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</si>
  <si>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</si>
  <si>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</si>
  <si>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</si>
  <si>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</si>
  <si>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</si>
  <si>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</si>
  <si>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</si>
  <si>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</si>
  <si>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</si>
  <si>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</si>
  <si>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</si>
  <si>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</si>
  <si>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</si>
  <si>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</si>
  <si>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</si>
  <si>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</si>
  <si>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</si>
  <si>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</si>
  <si>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</si>
  <si>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</si>
  <si>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</si>
  <si>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</si>
  <si>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</si>
  <si>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</si>
  <si>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</si>
  <si>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</si>
  <si>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</si>
  <si>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</si>
  <si>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</si>
  <si>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</si>
  <si>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</si>
  <si>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</si>
  <si>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</si>
  <si>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</si>
  <si>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</si>
  <si>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</si>
  <si>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</si>
  <si>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</si>
  <si>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</si>
  <si>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</si>
  <si>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</si>
  <si>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</si>
  <si>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</si>
  <si>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</si>
  <si>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</si>
  <si>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</si>
  <si>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</si>
  <si>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</si>
  <si>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</si>
  <si>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</si>
  <si>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</si>
  <si>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</si>
  <si>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</si>
  <si>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</si>
  <si>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</si>
  <si>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</si>
  <si>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</si>
  <si>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</si>
  <si>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</si>
  <si>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</si>
  <si>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</si>
  <si>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</si>
  <si>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</si>
  <si>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</si>
  <si>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</si>
  <si>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</si>
  <si>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</si>
  <si>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</si>
  <si>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</si>
  <si>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</si>
  <si>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</si>
  <si>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</si>
  <si>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</si>
  <si>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</si>
  <si>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</si>
  <si>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</si>
  <si>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</si>
  <si>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</si>
  <si>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</si>
  <si>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</si>
  <si>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</si>
  <si>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</si>
  <si>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</si>
  <si>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</si>
  <si>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</si>
  <si>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</si>
  <si>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</si>
  <si>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</si>
  <si>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</si>
  <si>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</si>
  <si>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</si>
  <si>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</si>
  <si>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</si>
  <si>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</si>
  <si>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</si>
  <si>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</si>
  <si>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</si>
  <si>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</si>
  <si>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</si>
  <si>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</si>
  <si>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</si>
  <si>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</si>
  <si>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</si>
  <si>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</si>
  <si>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</si>
  <si>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</si>
  <si>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</si>
  <si>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</si>
  <si>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</si>
  <si>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</si>
  <si>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</si>
  <si>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</si>
  <si>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</si>
  <si>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</si>
  <si>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</si>
  <si>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</si>
  <si>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</si>
  <si>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</si>
  <si>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</si>
  <si>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</si>
  <si>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</si>
  <si>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</si>
  <si>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</si>
  <si>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</si>
  <si>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</si>
  <si>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</si>
  <si>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</si>
  <si>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</si>
  <si>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</si>
  <si>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</si>
  <si>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</si>
  <si>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</si>
  <si>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</si>
  <si>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</si>
  <si>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</si>
  <si>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</si>
  <si>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</si>
  <si>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</si>
  <si>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</si>
  <si>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</si>
  <si>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</si>
  <si>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</si>
  <si>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</si>
  <si>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</si>
  <si>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</si>
  <si>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</si>
  <si>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</si>
  <si>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</si>
  <si>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</si>
  <si>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</si>
  <si>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</si>
  <si>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</si>
  <si>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</si>
  <si>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</si>
  <si>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</si>
  <si>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</si>
  <si>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</si>
  <si>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</si>
  <si>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</si>
  <si>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</si>
  <si>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</si>
  <si>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</si>
  <si>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</si>
  <si>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</si>
  <si>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</si>
  <si>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</si>
  <si>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</si>
  <si>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</si>
  <si>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</si>
  <si>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</si>
  <si>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</si>
  <si>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</si>
  <si>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</si>
  <si>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</si>
  <si>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</si>
  <si>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</si>
  <si>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</si>
  <si>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</si>
  <si>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</si>
  <si>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</si>
  <si>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</si>
  <si>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</si>
  <si>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</si>
  <si>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</si>
  <si>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</si>
  <si>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</si>
  <si>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</si>
  <si>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</si>
  <si>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</si>
  <si>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</si>
  <si>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</si>
  <si>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</si>
  <si>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</si>
  <si>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</si>
  <si>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</si>
  <si>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</si>
  <si>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</si>
  <si>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</si>
  <si>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</si>
  <si>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</si>
  <si>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</si>
  <si>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</si>
  <si>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</si>
  <si>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</si>
  <si>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</si>
  <si>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</si>
  <si>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</si>
  <si>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</si>
  <si>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</si>
  <si>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</si>
  <si>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</si>
  <si>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</si>
  <si>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</si>
  <si>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</si>
  <si>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</si>
  <si>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</si>
  <si>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</si>
  <si>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</si>
  <si>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</si>
  <si>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</si>
  <si>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</si>
  <si>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</si>
  <si>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</si>
  <si>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</si>
  <si>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</si>
  <si>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</si>
  <si>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</si>
  <si>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</si>
  <si>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</si>
  <si>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</si>
  <si>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</si>
  <si>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</si>
  <si>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</si>
  <si>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</si>
  <si>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</si>
  <si>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</si>
  <si>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</si>
  <si>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</si>
  <si>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</si>
  <si>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</si>
  <si>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</si>
  <si>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</si>
  <si>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</si>
  <si>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</si>
  <si>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</si>
  <si>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</si>
  <si>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</si>
  <si>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</si>
  <si>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</si>
  <si>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</si>
  <si>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</si>
  <si>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</si>
  <si>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</si>
  <si>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</si>
  <si>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</si>
  <si>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</si>
  <si>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</si>
  <si>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</si>
  <si>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</si>
  <si>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</si>
  <si>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</si>
  <si>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</si>
  <si>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</si>
  <si>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</si>
  <si>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</si>
  <si>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</si>
  <si>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</si>
  <si>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</si>
  <si>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</si>
  <si>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</si>
  <si>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</si>
  <si>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</si>
  <si>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</si>
  <si>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</si>
  <si>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</si>
  <si>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</si>
  <si>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</si>
  <si>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</si>
  <si>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</si>
  <si>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</si>
  <si>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</si>
  <si>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</si>
  <si>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</si>
  <si>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</si>
  <si>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</si>
  <si>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</si>
  <si>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</si>
  <si>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</si>
  <si>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</si>
  <si>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</si>
  <si>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</si>
  <si>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</si>
  <si>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</si>
  <si>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</si>
  <si>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</si>
  <si>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</si>
  <si>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</si>
  <si>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</si>
  <si>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</si>
  <si>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</si>
  <si>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</si>
  <si>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</si>
  <si>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</si>
  <si>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</si>
  <si>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</si>
  <si>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</si>
  <si>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</si>
  <si>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</si>
  <si>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</si>
  <si>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</si>
  <si>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</si>
  <si>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</si>
  <si>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</si>
  <si>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</si>
  <si>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</si>
  <si>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</si>
  <si>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</si>
  <si>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</si>
  <si>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</si>
  <si>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</si>
  <si>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</si>
  <si>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</si>
  <si>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</si>
  <si>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</si>
  <si>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</si>
  <si>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</si>
  <si>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</si>
  <si>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</si>
  <si>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</si>
  <si>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</si>
  <si>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</si>
  <si>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</si>
  <si>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</si>
  <si>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</si>
  <si>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</si>
  <si>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</si>
  <si>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</si>
  <si>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</si>
  <si>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</si>
  <si>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</si>
  <si>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</si>
  <si>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</si>
  <si>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</si>
  <si>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</si>
  <si>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</si>
  <si>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</si>
  <si>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</si>
  <si>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</si>
  <si>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</si>
  <si>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</si>
  <si>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</si>
  <si>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</si>
  <si>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</si>
  <si>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</si>
  <si>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</si>
  <si>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</si>
  <si>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</si>
  <si>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</si>
  <si>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</si>
  <si>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</si>
  <si>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</si>
  <si>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</si>
  <si>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</si>
  <si>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</si>
  <si>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</si>
  <si>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</si>
  <si>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</si>
  <si>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</si>
  <si>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</si>
  <si>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</si>
  <si>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</si>
  <si>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</si>
  <si>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</si>
  <si>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</si>
  <si>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</si>
  <si>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</si>
  <si>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</si>
  <si>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</si>
  <si>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</si>
  <si>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</si>
  <si>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</si>
  <si>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</si>
  <si>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</si>
  <si>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</si>
  <si>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</si>
  <si>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</si>
  <si>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</si>
  <si>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</si>
  <si>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</si>
  <si>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</si>
  <si>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</si>
  <si>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</si>
  <si>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</si>
  <si>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</si>
  <si>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</si>
  <si>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</si>
  <si>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</si>
  <si>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</si>
  <si>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</si>
  <si>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</si>
  <si>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</si>
  <si>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</si>
  <si>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</si>
  <si>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</si>
  <si>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</si>
  <si>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</si>
  <si>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</si>
  <si>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</si>
  <si>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</si>
  <si>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</si>
  <si>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</si>
  <si>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</si>
  <si>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</si>
  <si>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</si>
  <si>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</si>
  <si>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</si>
  <si>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</si>
  <si>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</si>
  <si>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</si>
  <si>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</si>
  <si>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</si>
  <si>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</si>
  <si>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</si>
  <si>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</si>
  <si>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</si>
  <si>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</si>
  <si>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</si>
  <si>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</si>
  <si>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</si>
  <si>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</si>
  <si>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</si>
  <si>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</si>
  <si>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</si>
  <si>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</si>
  <si>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</si>
  <si>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</si>
  <si>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</si>
  <si>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</si>
  <si>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</si>
  <si>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</si>
  <si>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</si>
  <si>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</si>
  <si>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</si>
  <si>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</si>
  <si>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</si>
  <si>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</si>
  <si>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</si>
  <si>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</si>
  <si>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</si>
  <si>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</si>
  <si>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</si>
  <si>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</si>
  <si>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</si>
  <si>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</si>
  <si>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</si>
  <si>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</si>
  <si>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</si>
  <si>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</si>
  <si>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</si>
  <si>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</si>
  <si>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</si>
  <si>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</si>
  <si>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</si>
  <si>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</si>
  <si>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</si>
  <si>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</si>
  <si>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</si>
  <si>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</si>
  <si>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</si>
  <si>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</si>
  <si>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</si>
  <si>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</si>
  <si>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</si>
  <si>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</si>
  <si>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</si>
  <si>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</si>
  <si>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</si>
  <si>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</si>
  <si>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</si>
  <si>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</si>
  <si>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</si>
  <si>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</si>
  <si>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</si>
  <si>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</si>
  <si>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</si>
  <si>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</si>
  <si>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</si>
  <si>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</si>
  <si>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</si>
  <si>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</si>
  <si>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</si>
  <si>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</si>
  <si>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</si>
  <si>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</si>
  <si>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</si>
  <si>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</si>
  <si>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</si>
  <si>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</si>
  <si>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</si>
  <si>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</si>
  <si>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</si>
  <si>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</si>
  <si>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</si>
  <si>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</si>
  <si>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</si>
  <si>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</si>
  <si>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</si>
  <si>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</si>
  <si>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</si>
  <si>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</si>
  <si>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</si>
  <si>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</si>
  <si>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</si>
  <si>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</si>
  <si>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</si>
  <si>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</si>
  <si>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</si>
  <si>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</si>
  <si>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</si>
  <si>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</si>
  <si>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</si>
  <si>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</si>
  <si>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</si>
  <si>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</si>
  <si>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</si>
  <si>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</si>
  <si>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</si>
  <si>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</si>
  <si>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</si>
  <si>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</si>
  <si>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</si>
  <si>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</si>
  <si>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</si>
  <si>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</si>
  <si>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</si>
  <si>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</si>
  <si>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</si>
  <si>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</si>
  <si>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</si>
  <si>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</si>
  <si>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</si>
  <si>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</si>
  <si>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</si>
  <si>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</si>
  <si>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</si>
  <si>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</si>
  <si>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</si>
  <si>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</si>
  <si>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</si>
  <si>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</si>
  <si>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</si>
  <si>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</si>
  <si>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</si>
  <si>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</si>
  <si>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</si>
  <si>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</si>
  <si>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</si>
  <si>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</si>
  <si>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</si>
  <si>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</si>
  <si>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</si>
  <si>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</si>
  <si>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</si>
  <si>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</si>
  <si>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</si>
  <si>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</si>
  <si>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</si>
  <si>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</si>
  <si>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</si>
  <si>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</si>
  <si>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</si>
  <si>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</si>
  <si>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</si>
  <si>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</si>
  <si>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</si>
  <si>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</si>
  <si>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</si>
  <si>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</si>
  <si>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</si>
  <si>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</si>
  <si>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</si>
  <si>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</si>
  <si>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</si>
  <si>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</si>
  <si>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</si>
  <si>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</si>
  <si>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</si>
  <si>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</si>
  <si>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</si>
  <si>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</si>
  <si>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</si>
  <si>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</si>
  <si>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</si>
  <si>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</si>
  <si>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</si>
  <si>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</si>
  <si>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</si>
  <si>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</si>
  <si>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</si>
  <si>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</si>
  <si>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</si>
  <si>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</si>
  <si>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</si>
  <si>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</si>
  <si>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</si>
  <si>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</si>
  <si>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</si>
  <si>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</si>
  <si>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</si>
  <si>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</si>
  <si>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</si>
  <si>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</si>
  <si>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</si>
  <si>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</si>
  <si>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</si>
  <si>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</si>
  <si>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</si>
  <si>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</si>
  <si>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</si>
  <si>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</si>
  <si>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</si>
  <si>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</si>
  <si>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</si>
  <si>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</si>
  <si>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</si>
  <si>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</si>
  <si>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</si>
  <si>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</si>
  <si>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</si>
  <si>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</si>
  <si>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</si>
  <si>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</si>
  <si>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</si>
  <si>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</si>
  <si>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</si>
  <si>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</si>
  <si>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</si>
  <si>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</si>
  <si>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</si>
  <si>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</si>
  <si>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</si>
  <si>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</si>
  <si>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</si>
  <si>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</si>
  <si>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</si>
  <si>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</si>
  <si>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</si>
  <si>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</si>
  <si>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</si>
  <si>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</si>
  <si>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</si>
  <si>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</si>
  <si>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</si>
  <si>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</si>
  <si>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</si>
  <si>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</si>
  <si>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</si>
  <si>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</si>
  <si>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</si>
  <si>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</si>
  <si>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</si>
  <si>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</si>
  <si>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</si>
  <si>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</si>
  <si>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</si>
  <si>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</si>
  <si>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</si>
  <si>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</si>
  <si>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</si>
  <si>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</si>
  <si>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</si>
  <si>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</si>
  <si>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</si>
  <si>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</si>
  <si>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</si>
  <si>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</si>
  <si>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</si>
  <si>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</si>
  <si>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</si>
  <si>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</si>
  <si>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</si>
  <si>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</si>
  <si>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</si>
  <si>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</si>
  <si>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</si>
  <si>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</si>
  <si>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</si>
  <si>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</si>
  <si>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</si>
  <si>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</si>
  <si>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</si>
  <si>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</si>
  <si>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</si>
  <si>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</si>
  <si>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</si>
  <si>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</si>
  <si>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</si>
  <si>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</si>
  <si>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</si>
  <si>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</si>
  <si>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</si>
  <si>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</si>
  <si>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</si>
  <si>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</si>
  <si>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</si>
  <si>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</si>
  <si>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</si>
  <si>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</si>
  <si>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</si>
  <si>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</si>
  <si>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</si>
  <si>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</si>
  <si>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</si>
  <si>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</si>
  <si>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</si>
  <si>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</si>
  <si>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</si>
  <si>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</si>
  <si>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</si>
  <si>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</si>
  <si>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</si>
  <si>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</si>
  <si>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</si>
  <si>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</si>
  <si>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</si>
  <si>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</si>
  <si>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</si>
  <si>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</si>
  <si>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</si>
  <si>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</si>
  <si>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</si>
  <si>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</si>
  <si>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</si>
  <si>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</si>
  <si>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</si>
  <si>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</si>
  <si>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</si>
  <si>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</si>
  <si>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</si>
  <si>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</si>
  <si>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</si>
  <si>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</si>
  <si>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</si>
  <si>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</si>
  <si>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</si>
  <si>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</si>
  <si>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</si>
  <si>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</si>
  <si>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</si>
  <si>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</si>
  <si>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</si>
  <si>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</si>
  <si>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</si>
  <si>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</si>
  <si>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</si>
  <si>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</si>
  <si>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</si>
  <si>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</si>
  <si>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</si>
  <si>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</si>
  <si>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</si>
  <si>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</si>
  <si>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</si>
  <si>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</si>
  <si>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</si>
  <si>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</si>
  <si>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</si>
  <si>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</si>
  <si>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</si>
  <si>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</si>
  <si>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</si>
  <si>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</si>
  <si>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</si>
  <si>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</si>
  <si>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</si>
  <si>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</si>
  <si>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</si>
  <si>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</si>
  <si>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</si>
  <si>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</si>
  <si>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</si>
  <si>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</si>
  <si>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</si>
  <si>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</si>
  <si>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</si>
  <si>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</si>
  <si>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</si>
  <si>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</si>
  <si>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</si>
  <si>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</si>
  <si>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</si>
  <si>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</si>
  <si>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</si>
  <si>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</si>
  <si>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</si>
  <si>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</si>
  <si>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</si>
  <si>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</si>
  <si>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</si>
  <si>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</si>
  <si>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</si>
  <si>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</si>
  <si>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</si>
  <si>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</si>
  <si>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</si>
  <si>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</si>
  <si>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</si>
  <si>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</si>
  <si>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</si>
  <si>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</si>
  <si>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</si>
  <si>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</si>
  <si>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</si>
  <si>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</si>
  <si>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</si>
  <si>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</si>
  <si>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</si>
  <si>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</si>
  <si>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</si>
  <si>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</si>
  <si>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</si>
  <si>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</si>
  <si>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</si>
  <si>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</si>
  <si>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</si>
  <si>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</si>
  <si>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</si>
  <si>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</si>
  <si>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</si>
  <si>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</si>
  <si>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</si>
  <si>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</si>
  <si>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</si>
  <si>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</si>
  <si>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</si>
  <si>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</si>
  <si>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</si>
  <si>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</si>
  <si>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</si>
  <si>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</si>
  <si>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</si>
  <si>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</si>
  <si>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</si>
  <si>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</si>
  <si>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</si>
  <si>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</si>
  <si>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</si>
  <si>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</si>
  <si>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</si>
  <si>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</si>
  <si>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</si>
  <si>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</si>
  <si>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</si>
  <si>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</si>
  <si>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</si>
  <si>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</si>
  <si>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</si>
  <si>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</si>
  <si>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</si>
  <si>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</si>
  <si>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</si>
  <si>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</si>
  <si>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</si>
  <si>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</si>
  <si>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</si>
  <si>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</si>
  <si>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</si>
  <si>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</si>
  <si>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</si>
  <si>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</si>
  <si>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</si>
  <si>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</si>
  <si>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</si>
  <si>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</si>
  <si>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</si>
  <si>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</si>
  <si>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</si>
  <si>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</si>
  <si>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</si>
  <si>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</si>
  <si>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</si>
  <si>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</si>
  <si>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</si>
  <si>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</si>
  <si>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</si>
  <si>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</si>
  <si>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</si>
  <si>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</si>
  <si>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</si>
  <si>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</si>
  <si>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</si>
  <si>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</si>
  <si>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</si>
  <si>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</si>
  <si>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</si>
  <si>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</si>
  <si>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</si>
  <si>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</si>
  <si>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</si>
  <si>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</si>
  <si>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</si>
  <si>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</si>
  <si>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</si>
  <si>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</si>
  <si>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</si>
  <si>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</si>
  <si>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</si>
  <si>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</si>
  <si>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</si>
  <si>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</si>
  <si>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</si>
  <si>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</si>
  <si>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</si>
  <si>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</si>
  <si>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</si>
  <si>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</si>
  <si>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</si>
  <si>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</si>
  <si>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</si>
  <si>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</si>
  <si>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</si>
  <si>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</si>
  <si>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</si>
  <si>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</si>
  <si>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</si>
  <si>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</si>
  <si>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</si>
  <si>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</si>
  <si>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</si>
  <si>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</si>
  <si>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</si>
  <si>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</si>
  <si>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</si>
  <si>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</si>
  <si>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</si>
  <si>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</si>
  <si>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</si>
  <si>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</si>
  <si>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</si>
  <si>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</si>
  <si>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</si>
  <si>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</si>
  <si>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</si>
  <si>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</si>
  <si>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</si>
  <si>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</si>
  <si>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</si>
  <si>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</si>
  <si>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</si>
  <si>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</si>
  <si>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</si>
  <si>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</si>
  <si>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</si>
  <si>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</si>
  <si>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</si>
  <si>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</si>
  <si>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</si>
  <si>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</si>
  <si>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</si>
  <si>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</si>
  <si>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</si>
  <si>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</si>
  <si>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</si>
  <si>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</si>
  <si>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</si>
  <si>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</si>
  <si>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</si>
  <si>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</si>
  <si>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</si>
  <si>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</si>
  <si>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</si>
  <si>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</si>
  <si>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</si>
  <si>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</si>
  <si>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</si>
  <si>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</si>
  <si>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</si>
  <si>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</si>
  <si>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</si>
  <si>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</si>
  <si>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</si>
  <si>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</si>
  <si>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</si>
  <si>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</si>
  <si>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</si>
  <si>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</si>
  <si>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</si>
  <si>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</si>
  <si>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</si>
  <si>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</si>
  <si>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</si>
  <si>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</si>
  <si>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</si>
  <si>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</si>
  <si>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</si>
  <si>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</si>
  <si>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</si>
  <si>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</si>
  <si>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</si>
  <si>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</si>
  <si>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</si>
  <si>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</si>
  <si>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</si>
  <si>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</si>
  <si>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</si>
  <si>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</si>
  <si>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</si>
  <si>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</si>
  <si>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</si>
  <si>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</si>
  <si>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</si>
  <si>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</si>
  <si>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</si>
  <si>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</si>
  <si>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</si>
  <si>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</si>
  <si>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</si>
  <si>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</si>
  <si>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</si>
  <si>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</si>
  <si>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</si>
  <si>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</si>
  <si>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</si>
  <si>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</si>
  <si>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</si>
  <si>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</si>
  <si>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</si>
  <si>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</si>
  <si>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</si>
  <si>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</si>
  <si>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</si>
  <si>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</si>
  <si>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</si>
  <si>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</si>
  <si>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</si>
  <si>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</si>
  <si>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</si>
  <si>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</si>
  <si>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</si>
  <si>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</si>
  <si>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</si>
  <si>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</si>
  <si>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</si>
  <si>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</si>
  <si>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</si>
  <si>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</si>
  <si>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</si>
  <si>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</si>
  <si>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</si>
  <si>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</si>
  <si>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</si>
  <si>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</si>
  <si>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</si>
  <si>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</si>
  <si>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</si>
  <si>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</si>
  <si>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</si>
  <si>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</si>
  <si>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</si>
  <si>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</si>
  <si>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</si>
  <si>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</si>
  <si>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</si>
  <si>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</si>
  <si>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</si>
  <si>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</si>
  <si>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</si>
  <si>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</si>
  <si>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</si>
  <si>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</si>
  <si>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</si>
  <si>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</si>
  <si>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</si>
  <si>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</si>
  <si>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</si>
  <si>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</si>
  <si>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</si>
  <si>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</si>
  <si>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</si>
  <si>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</si>
  <si>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</si>
  <si>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</si>
  <si>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</si>
  <si>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</si>
  <si>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</si>
  <si>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</si>
  <si>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</si>
  <si>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</si>
  <si>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</si>
  <si>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</si>
  <si>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</si>
  <si>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</si>
  <si>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</si>
  <si>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</si>
  <si>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</si>
  <si>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</si>
  <si>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</si>
  <si>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</si>
  <si>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</si>
  <si>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</si>
  <si>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</si>
  <si>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</si>
  <si>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</si>
  <si>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</si>
  <si>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</si>
  <si>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</si>
  <si>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</si>
  <si>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</si>
  <si>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</si>
  <si>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</si>
  <si>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</si>
  <si>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</si>
  <si>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</si>
  <si>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</si>
  <si>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</si>
  <si>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</si>
  <si>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</si>
  <si>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</si>
  <si>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</si>
  <si>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</si>
  <si>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</si>
  <si>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</si>
  <si>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</si>
  <si>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</si>
  <si>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</si>
  <si>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</si>
  <si>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</si>
  <si>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</si>
  <si>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</si>
  <si>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</si>
  <si>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</si>
  <si>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</si>
  <si>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</si>
  <si>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</si>
  <si>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</si>
  <si>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</si>
  <si>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</si>
  <si>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</si>
  <si>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</si>
  <si>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</si>
  <si>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</si>
  <si>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</si>
  <si>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</si>
  <si>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</si>
  <si>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</si>
  <si>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</si>
  <si>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</si>
  <si>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</si>
  <si>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</si>
  <si>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</si>
  <si>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</si>
  <si>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</si>
  <si>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</si>
  <si>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</si>
  <si>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</si>
  <si>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</si>
  <si>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</si>
  <si>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</si>
  <si>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</si>
  <si>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</si>
  <si>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</si>
  <si>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</si>
  <si>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</si>
  <si>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</si>
  <si>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</si>
  <si>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</si>
  <si>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</si>
  <si>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</si>
  <si>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</si>
  <si>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</si>
  <si>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</si>
  <si>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</si>
  <si>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</si>
  <si>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</si>
  <si>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</si>
  <si>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</si>
  <si>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</si>
  <si>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</si>
  <si>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</si>
  <si>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</si>
  <si>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</si>
  <si>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</si>
  <si>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</si>
  <si>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</si>
  <si>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</si>
  <si>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</si>
  <si>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</si>
  <si>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</si>
  <si>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</si>
  <si>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</si>
  <si>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</si>
  <si>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</si>
  <si>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</si>
  <si>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</si>
  <si>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</si>
  <si>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</si>
  <si>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</si>
  <si>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</si>
  <si>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</si>
  <si>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</si>
  <si>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</si>
  <si>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</si>
  <si>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</si>
  <si>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</si>
  <si>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</si>
  <si>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</si>
  <si>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</si>
  <si>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</si>
  <si>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</si>
  <si>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</si>
  <si>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</si>
  <si>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</si>
  <si>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</si>
  <si>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</si>
  <si>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</si>
  <si>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</si>
  <si>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</si>
  <si>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</si>
  <si>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</si>
  <si>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</si>
  <si>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</si>
  <si>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</si>
  <si>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</si>
  <si>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</si>
  <si>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</si>
  <si>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</si>
  <si>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</si>
  <si>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</si>
  <si>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</si>
  <si>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</si>
  <si>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</si>
  <si>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</si>
  <si>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</si>
  <si>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</si>
  <si>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</si>
  <si>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</si>
  <si>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</si>
  <si>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</si>
  <si>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</si>
  <si>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</si>
  <si>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</si>
  <si>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</si>
  <si>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</si>
  <si>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</si>
  <si>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</si>
  <si>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</si>
  <si>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</si>
  <si>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</si>
  <si>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</si>
  <si>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</si>
  <si>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</si>
  <si>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</si>
  <si>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</si>
  <si>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</si>
  <si>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</si>
  <si>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</si>
  <si>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</si>
  <si>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</si>
  <si>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</si>
  <si>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</si>
  <si>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</si>
  <si>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</si>
  <si>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</si>
  <si>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</si>
  <si>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</si>
  <si>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</si>
  <si>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</si>
  <si>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</si>
  <si>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</si>
  <si>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</si>
  <si>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</si>
  <si>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</si>
  <si>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</si>
  <si>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</si>
  <si>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</si>
  <si>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</si>
  <si>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</si>
  <si>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</si>
  <si>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</si>
  <si>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</si>
  <si>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</si>
  <si>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</si>
  <si>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</si>
  <si>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</si>
  <si>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</si>
  <si>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</si>
  <si>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</si>
  <si>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</si>
  <si>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</si>
  <si>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</si>
  <si>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</si>
  <si>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</si>
  <si>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</si>
  <si>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</si>
  <si>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</si>
  <si>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</si>
  <si>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</si>
  <si>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</si>
  <si>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</si>
  <si>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</si>
  <si>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</si>
  <si>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</si>
  <si>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</si>
  <si>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</si>
  <si>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</si>
  <si>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</si>
  <si>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</si>
  <si>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</si>
  <si>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</si>
  <si>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</si>
  <si>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</si>
  <si>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</si>
  <si>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</si>
  <si>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</si>
  <si>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</si>
  <si>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</si>
  <si>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</si>
  <si>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</si>
  <si>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</si>
  <si>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</si>
  <si>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</si>
  <si>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</si>
  <si>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</si>
  <si>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</si>
  <si>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</si>
  <si>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</si>
  <si>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</si>
  <si>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</si>
  <si>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</si>
  <si>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</si>
  <si>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</si>
  <si>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</si>
  <si>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</si>
  <si>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</si>
  <si>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</si>
  <si>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</si>
  <si>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</si>
  <si>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</si>
  <si>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</si>
  <si>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</si>
  <si>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</si>
  <si>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</si>
  <si>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</si>
  <si>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</si>
  <si>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</si>
  <si>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</si>
  <si>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</si>
  <si>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</si>
  <si>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</si>
  <si>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</si>
  <si>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</si>
  <si>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</si>
  <si>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</si>
  <si>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</si>
  <si>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</si>
  <si>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</si>
  <si>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</si>
  <si>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</si>
  <si>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</si>
  <si>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</si>
  <si>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</si>
  <si>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</si>
  <si>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</si>
  <si>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</si>
  <si>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</si>
  <si>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</si>
  <si>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</si>
  <si>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</si>
  <si>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</si>
  <si>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</si>
  <si>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</si>
  <si>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</si>
  <si>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</si>
  <si>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</si>
  <si>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</si>
  <si>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</si>
  <si>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</si>
  <si>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</si>
  <si>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</si>
  <si>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</si>
  <si>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</si>
  <si>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</si>
  <si>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</si>
  <si>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</si>
  <si>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</si>
  <si>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</si>
  <si>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</si>
  <si>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</si>
  <si>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</si>
  <si>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</si>
  <si>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</si>
  <si>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</si>
  <si>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</si>
  <si>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</si>
  <si>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</si>
  <si>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</si>
  <si>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</si>
  <si>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</si>
  <si>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</si>
  <si>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</si>
  <si>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</si>
  <si>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</si>
  <si>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</si>
  <si>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</si>
  <si>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</si>
  <si>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</si>
  <si>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</si>
  <si>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</si>
  <si>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</si>
  <si>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</si>
  <si>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</si>
  <si>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</si>
  <si>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</si>
  <si>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</si>
  <si>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</si>
  <si>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</si>
  <si>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</si>
  <si>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</si>
  <si>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</si>
  <si>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</si>
  <si>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</si>
  <si>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</si>
  <si>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</si>
  <si>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</si>
  <si>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</si>
  <si>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</si>
  <si>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</si>
  <si>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</si>
  <si>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</si>
  <si>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</si>
  <si>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</si>
  <si>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</si>
  <si>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</si>
  <si>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</si>
  <si>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</si>
  <si>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</si>
  <si>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</si>
  <si>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</si>
  <si>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</si>
  <si>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</si>
  <si>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</si>
  <si>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</si>
  <si>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</si>
  <si>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</si>
  <si>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</si>
  <si>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</si>
  <si>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</si>
  <si>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</si>
  <si>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</si>
  <si>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</si>
  <si>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</si>
  <si>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</si>
  <si>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</si>
  <si>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</si>
  <si>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</si>
  <si>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</si>
  <si>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</si>
  <si>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</si>
  <si>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</si>
  <si>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</si>
  <si>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</si>
  <si>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</si>
  <si>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</si>
  <si>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</si>
  <si>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</si>
  <si>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</si>
  <si>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</si>
  <si>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</si>
  <si>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</si>
  <si>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</si>
  <si>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</si>
  <si>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</si>
  <si>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</si>
  <si>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</si>
  <si>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</si>
  <si>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</si>
  <si>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</si>
  <si>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</si>
  <si>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</si>
  <si>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</si>
  <si>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</si>
  <si>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</si>
  <si>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</si>
  <si>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</si>
  <si>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</si>
  <si>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</si>
  <si>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</si>
  <si>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</si>
  <si>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</si>
  <si>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</si>
  <si>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</si>
  <si>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</si>
  <si>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</si>
  <si>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</si>
  <si>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</si>
  <si>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</si>
  <si>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</si>
  <si>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</si>
  <si>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</si>
  <si>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</si>
  <si>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</si>
  <si>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</si>
  <si>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</si>
  <si>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</si>
  <si>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</si>
  <si>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</si>
  <si>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</si>
  <si>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</si>
  <si>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</si>
  <si>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</si>
  <si>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</si>
  <si>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</si>
  <si>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</si>
  <si>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</si>
  <si>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</si>
  <si>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</si>
  <si>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</si>
  <si>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</si>
  <si>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</si>
  <si>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</si>
  <si>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</si>
  <si>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</si>
  <si>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</si>
  <si>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</si>
  <si>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</si>
  <si>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</si>
  <si>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</si>
  <si>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</si>
  <si>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</si>
  <si>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</si>
  <si>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</si>
  <si>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</si>
  <si>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</si>
  <si>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</si>
  <si>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</si>
  <si>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</si>
  <si>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</si>
  <si>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</si>
  <si>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</si>
  <si>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</si>
  <si>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</si>
  <si>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</si>
  <si>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</si>
  <si>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</si>
  <si>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</si>
  <si>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</si>
  <si>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</si>
  <si>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</si>
  <si>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</si>
  <si>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</si>
  <si>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</si>
  <si>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</si>
  <si>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</si>
  <si>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</si>
  <si>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</si>
  <si>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</si>
  <si>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</si>
  <si>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</si>
  <si>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</si>
  <si>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</si>
  <si>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</si>
  <si>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</si>
  <si>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</si>
  <si>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</si>
  <si>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</si>
  <si>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</si>
  <si>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</si>
  <si>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</si>
  <si>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</si>
  <si>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</si>
  <si>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</si>
  <si>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</si>
  <si>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</si>
  <si>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</si>
  <si>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</si>
  <si>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</si>
  <si>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</si>
  <si>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</si>
  <si>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</si>
  <si>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</si>
  <si>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</si>
  <si>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</si>
  <si>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</si>
  <si>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</si>
  <si>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</si>
  <si>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</si>
  <si>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</si>
  <si>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</si>
  <si>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</si>
  <si>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</si>
  <si>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</si>
  <si>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</si>
  <si>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</si>
  <si>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</si>
  <si>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</si>
  <si>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</si>
  <si>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</si>
  <si>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</si>
  <si>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</si>
  <si>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</si>
  <si>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</si>
  <si>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</si>
  <si>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</si>
  <si>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</si>
  <si>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</si>
  <si>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</si>
  <si>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</si>
  <si>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</si>
  <si>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</si>
  <si>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</si>
  <si>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</si>
  <si>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</si>
  <si>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</si>
  <si>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</si>
  <si>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</si>
  <si>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</si>
  <si>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</si>
  <si>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</si>
  <si>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</si>
  <si>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</si>
  <si>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</si>
  <si>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</si>
  <si>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</si>
  <si>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</si>
  <si>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</si>
  <si>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</si>
  <si>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</si>
  <si>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</si>
  <si>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</si>
  <si>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</si>
  <si>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</si>
  <si>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</si>
  <si>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</si>
  <si>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</si>
  <si>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</si>
  <si>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</si>
  <si>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</si>
  <si>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</si>
  <si>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</si>
  <si>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</si>
  <si>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</si>
  <si>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</si>
  <si>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</si>
  <si>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</si>
  <si>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</si>
  <si>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</si>
  <si>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</si>
  <si>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</si>
  <si>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</si>
  <si>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</si>
  <si>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</si>
  <si>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</si>
  <si>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</si>
  <si>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</si>
  <si>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</si>
  <si>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</si>
  <si>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</si>
  <si>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</si>
  <si>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</si>
  <si>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</si>
  <si>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</si>
  <si>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</si>
  <si>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</si>
  <si>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</si>
  <si>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</si>
  <si>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</si>
  <si>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</si>
  <si>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</si>
  <si>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</si>
  <si>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</si>
  <si>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</si>
  <si>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</si>
  <si>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</si>
  <si>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</si>
  <si>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</si>
  <si>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</si>
  <si>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</si>
  <si>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</si>
  <si>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</si>
  <si>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</si>
  <si>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</si>
  <si>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</si>
  <si>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</si>
  <si>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</si>
  <si>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</si>
  <si>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</si>
  <si>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</si>
  <si>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</si>
  <si>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</si>
  <si>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</si>
  <si>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</si>
  <si>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</si>
  <si>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</si>
  <si>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</si>
  <si>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</si>
  <si>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</si>
  <si>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</si>
  <si>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</si>
  <si>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</si>
  <si>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</si>
  <si>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</si>
  <si>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</si>
  <si>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</si>
  <si>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</si>
  <si>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</si>
  <si>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</si>
  <si>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</si>
  <si>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</si>
  <si>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</si>
  <si>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</si>
  <si>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</si>
  <si>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</si>
  <si>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</si>
  <si>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</si>
  <si>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</si>
  <si>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</si>
  <si>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</si>
  <si>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</si>
  <si>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</si>
  <si>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</si>
  <si>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</si>
  <si>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</si>
  <si>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</si>
  <si>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</si>
  <si>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</si>
  <si>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</si>
  <si>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</si>
  <si>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</si>
  <si>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</si>
  <si>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</si>
  <si>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</si>
  <si>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</si>
  <si>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</si>
  <si>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</si>
  <si>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</si>
  <si>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</si>
  <si>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</si>
  <si>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</si>
  <si>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</si>
  <si>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</si>
  <si>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</si>
  <si>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</si>
  <si>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</si>
  <si>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</si>
  <si>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</si>
  <si>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</si>
  <si>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</si>
  <si>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</si>
  <si>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</si>
  <si>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</si>
  <si>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</si>
  <si>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</si>
  <si>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</si>
  <si>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</si>
  <si>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</si>
  <si>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</si>
  <si>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</si>
  <si>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</si>
  <si>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</si>
  <si>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</si>
  <si>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</si>
  <si>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</si>
  <si>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</si>
  <si>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</si>
  <si>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</si>
  <si>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</si>
  <si>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</si>
  <si>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</si>
  <si>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</si>
  <si>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</si>
  <si>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</si>
  <si>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</si>
  <si>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</si>
  <si>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</si>
  <si>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</si>
  <si>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</si>
  <si>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</si>
  <si>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</si>
  <si>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</si>
  <si>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</si>
  <si>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</si>
  <si>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</si>
  <si>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</si>
  <si>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</si>
  <si>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</si>
  <si>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</si>
  <si>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</si>
  <si>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</si>
  <si>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</si>
  <si>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</si>
  <si>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</si>
  <si>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</si>
  <si>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</si>
  <si>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</si>
  <si>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</si>
  <si>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</si>
  <si>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</si>
  <si>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</si>
  <si>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</si>
  <si>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</si>
  <si>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</si>
  <si>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</si>
  <si>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</si>
  <si>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</si>
  <si>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</si>
  <si>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</si>
  <si>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</si>
  <si>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</si>
  <si>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</si>
  <si>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</si>
  <si>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</si>
  <si>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</si>
  <si>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</si>
  <si>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</si>
  <si>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</si>
  <si>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</si>
  <si>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</si>
  <si>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</si>
  <si>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</si>
  <si>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</si>
  <si>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</si>
  <si>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</si>
  <si>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</si>
  <si>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</si>
  <si>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</si>
  <si>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</si>
  <si>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</si>
  <si>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</si>
  <si>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</si>
  <si>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</si>
  <si>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</si>
  <si>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</si>
  <si>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</si>
  <si>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</si>
  <si>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</si>
  <si>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</si>
  <si>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</si>
  <si>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</si>
  <si>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</si>
  <si>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</si>
  <si>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</si>
  <si>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</si>
  <si>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</si>
  <si>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</si>
  <si>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</si>
  <si>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</si>
  <si>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</si>
  <si>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</si>
  <si>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</si>
  <si>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</si>
  <si>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</si>
  <si>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</si>
  <si>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</si>
  <si>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</si>
  <si>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</si>
  <si>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</si>
  <si>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</si>
  <si>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</si>
  <si>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</si>
  <si>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</si>
  <si>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</si>
  <si>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</si>
  <si>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</si>
  <si>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</si>
  <si>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</si>
  <si>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</si>
  <si>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</si>
  <si>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</si>
  <si>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</si>
  <si>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</si>
  <si>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</si>
  <si>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</si>
  <si>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</si>
  <si>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</si>
  <si>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</si>
  <si>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</si>
  <si>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</si>
  <si>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</si>
  <si>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</si>
  <si>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</si>
  <si>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</si>
  <si>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</si>
  <si>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</si>
  <si>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</si>
  <si>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</si>
  <si>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</si>
  <si>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</si>
  <si>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</si>
  <si>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</si>
  <si>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</si>
  <si>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</si>
  <si>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</si>
  <si>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</si>
  <si>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</si>
  <si>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</si>
  <si>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</si>
  <si>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</si>
  <si>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</si>
  <si>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</si>
  <si>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</si>
  <si>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</si>
  <si>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</si>
  <si>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</si>
  <si>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</si>
  <si>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</si>
  <si>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</si>
  <si>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</si>
  <si>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</si>
  <si>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</si>
  <si>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</si>
  <si>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</si>
  <si>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</si>
  <si>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</si>
  <si>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</si>
  <si>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</si>
  <si>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</si>
  <si>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</si>
  <si>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</si>
  <si>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</si>
  <si>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</si>
  <si>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</si>
  <si>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</si>
  <si>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</si>
  <si>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</si>
  <si>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</si>
  <si>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</si>
  <si>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</si>
  <si>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</si>
  <si>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</si>
  <si>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</si>
  <si>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</si>
  <si>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</si>
  <si>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</si>
  <si>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</si>
  <si>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</si>
  <si>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</si>
  <si>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</si>
  <si>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</si>
  <si>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</si>
  <si>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</si>
  <si>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</si>
  <si>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</si>
  <si>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</si>
  <si>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</si>
  <si>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</si>
  <si>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</si>
  <si>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</si>
  <si>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</si>
  <si>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</si>
  <si>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</si>
  <si>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</si>
  <si>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</si>
  <si>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</si>
  <si>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</si>
  <si>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</si>
  <si>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</si>
  <si>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</si>
  <si>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</si>
  <si>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</si>
  <si>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</si>
  <si>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</si>
  <si>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</si>
  <si>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</si>
  <si>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</si>
  <si>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</si>
  <si>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</si>
  <si>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</si>
  <si>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</si>
  <si>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</si>
  <si>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</si>
  <si>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</si>
  <si>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</si>
  <si>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</si>
  <si>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</si>
  <si>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</si>
  <si>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</si>
  <si>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</si>
  <si>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</si>
  <si>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</si>
  <si>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</si>
  <si>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</si>
  <si>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</si>
  <si>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</si>
  <si>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</si>
  <si>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</si>
  <si>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</si>
  <si>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</si>
  <si>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</si>
  <si>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</si>
  <si>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</si>
  <si>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</si>
  <si>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</si>
  <si>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</si>
  <si>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</si>
  <si>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</si>
  <si>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</si>
  <si>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</si>
  <si>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</si>
  <si>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</si>
  <si>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</si>
  <si>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</si>
  <si>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</si>
  <si>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</si>
  <si>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</si>
  <si>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</si>
  <si>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</si>
  <si>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</si>
  <si>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</si>
  <si>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</si>
  <si>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</si>
  <si>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</si>
  <si>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</si>
  <si>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</si>
  <si>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</si>
  <si>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</si>
  <si>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</si>
  <si>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</si>
  <si>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</si>
  <si>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</si>
  <si>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</si>
  <si>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</si>
  <si>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</si>
  <si>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</si>
  <si>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</si>
  <si>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</si>
  <si>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</si>
  <si>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</si>
  <si>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</si>
  <si>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</si>
  <si>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</si>
  <si>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</si>
  <si>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</si>
  <si>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</si>
  <si>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</si>
  <si>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</si>
  <si>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</si>
  <si>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</si>
  <si>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</si>
  <si>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</si>
  <si>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</si>
  <si>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</si>
  <si>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</si>
  <si>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</si>
  <si>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</si>
  <si>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</si>
  <si>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</si>
  <si>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</si>
  <si>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</si>
  <si>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</si>
  <si>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</si>
  <si>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</si>
  <si>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</si>
  <si>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</si>
  <si>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</si>
  <si>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</si>
  <si>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</si>
  <si>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</si>
  <si>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</si>
  <si>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</si>
  <si>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</si>
  <si>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</si>
  <si>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</si>
  <si>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</si>
  <si>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</si>
  <si>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</si>
  <si>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</si>
  <si>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</si>
  <si>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</si>
  <si>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</si>
  <si>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</si>
  <si>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</si>
  <si>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</si>
  <si>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</si>
  <si>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</si>
  <si>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</si>
  <si>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</si>
  <si>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</si>
  <si>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</si>
  <si>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</si>
  <si>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</si>
  <si>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</si>
  <si>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</si>
  <si>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</si>
  <si>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</si>
  <si>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</si>
  <si>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</si>
  <si>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</si>
  <si>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</si>
  <si>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</si>
  <si>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</si>
  <si>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</si>
  <si>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</si>
  <si>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</si>
  <si>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</si>
  <si>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</si>
  <si>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</si>
  <si>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</si>
  <si>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</si>
  <si>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</si>
  <si>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</si>
  <si>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</si>
  <si>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</si>
  <si>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</si>
  <si>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</si>
  <si>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</si>
  <si>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</si>
  <si>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</si>
  <si>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</si>
  <si>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</si>
  <si>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</si>
  <si>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</si>
  <si>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</si>
  <si>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</si>
  <si>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</si>
  <si>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</si>
  <si>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</si>
  <si>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</si>
  <si>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</si>
  <si>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</si>
  <si>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</si>
  <si>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</si>
  <si>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</si>
  <si>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</si>
  <si>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</si>
  <si>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</si>
  <si>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</si>
  <si>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</si>
  <si>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</si>
  <si>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</si>
  <si>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</si>
  <si>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</si>
  <si>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</si>
  <si>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</si>
  <si>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</si>
  <si>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</si>
  <si>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</si>
  <si>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</si>
  <si>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</si>
  <si>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</si>
  <si>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</si>
  <si>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</si>
  <si>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</si>
  <si>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</si>
  <si>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</si>
  <si>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</si>
  <si>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</si>
  <si>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</si>
  <si>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</si>
  <si>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</si>
  <si>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</si>
  <si>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</si>
  <si>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</si>
  <si>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</si>
  <si>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</si>
  <si>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</si>
  <si>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</si>
  <si>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</si>
  <si>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</si>
  <si>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</si>
  <si>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</si>
  <si>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</si>
  <si>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</si>
  <si>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</si>
  <si>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</si>
  <si>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</si>
  <si>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</si>
  <si>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</si>
  <si>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</si>
  <si>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</si>
  <si>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</si>
  <si>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</si>
  <si>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</si>
  <si>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</si>
  <si>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</si>
  <si>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</si>
  <si>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</si>
  <si>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</si>
  <si>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</si>
  <si>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</si>
  <si>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</si>
  <si>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</si>
  <si>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</si>
  <si>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</si>
  <si>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</si>
  <si>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</si>
  <si>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</si>
  <si>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</si>
  <si>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</si>
  <si>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</si>
  <si>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</si>
  <si>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</si>
  <si>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</si>
  <si>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</si>
  <si>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</si>
  <si>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</si>
  <si>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</si>
  <si>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</si>
  <si>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</si>
  <si>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</si>
  <si>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</si>
  <si>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</si>
  <si>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</si>
  <si>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</si>
  <si>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</si>
  <si>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</si>
  <si>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</si>
  <si>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</si>
  <si>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</si>
  <si>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</si>
  <si>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</si>
  <si>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</si>
  <si>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</si>
  <si>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</si>
  <si>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</si>
  <si>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</si>
  <si>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</si>
  <si>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</si>
  <si>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</si>
  <si>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</si>
  <si>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</si>
  <si>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</si>
  <si>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</si>
  <si>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</si>
  <si>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</si>
  <si>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</si>
  <si>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</si>
  <si>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</si>
  <si>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</si>
  <si>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</si>
  <si>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</si>
  <si>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</si>
  <si>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</si>
  <si>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</si>
  <si>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</si>
  <si>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</si>
  <si>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</si>
  <si>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</si>
  <si>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</si>
  <si>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</si>
  <si>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</si>
  <si>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</si>
  <si>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</si>
  <si>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</si>
  <si>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</si>
  <si>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</si>
  <si>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</si>
  <si>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</si>
  <si>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</si>
  <si>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</si>
  <si>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</si>
  <si>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</si>
  <si>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</si>
  <si>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</si>
  <si>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</si>
  <si>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</si>
  <si>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</si>
  <si>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</si>
  <si>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</si>
  <si>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</si>
  <si>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</si>
  <si>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</si>
  <si>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</si>
  <si>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</si>
  <si>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</si>
  <si>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</si>
  <si>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</si>
  <si>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</si>
  <si>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</si>
  <si>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</si>
  <si>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</si>
  <si>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</si>
  <si>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</si>
  <si>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</si>
  <si>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</si>
  <si>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</si>
  <si>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</si>
  <si>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</si>
  <si>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</si>
  <si>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</si>
  <si>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</si>
  <si>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</si>
  <si>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</si>
  <si>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</si>
  <si>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</si>
  <si>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</si>
  <si>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</si>
  <si>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</si>
  <si>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</si>
  <si>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</si>
  <si>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</si>
  <si>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</si>
  <si>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</si>
  <si>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</si>
  <si>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</si>
  <si>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</si>
  <si>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</si>
  <si>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</si>
  <si>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</si>
  <si>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</si>
  <si>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</si>
  <si>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</si>
  <si>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</si>
  <si>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</si>
  <si>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</si>
  <si>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</si>
  <si>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</si>
  <si>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</si>
  <si>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</si>
  <si>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</si>
  <si>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</si>
  <si>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</si>
  <si>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</si>
  <si>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</si>
  <si>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</si>
  <si>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</si>
  <si>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</si>
  <si>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</si>
  <si>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</si>
  <si>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</si>
  <si>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</si>
  <si>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</si>
  <si>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</si>
  <si>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</si>
  <si>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</si>
  <si>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</si>
  <si>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</si>
  <si>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</si>
  <si>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</si>
  <si>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</si>
  <si>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</si>
  <si>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</si>
  <si>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</si>
  <si>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</si>
  <si>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</si>
  <si>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</si>
  <si>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</si>
  <si>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</si>
  <si>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</si>
  <si>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</si>
  <si>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</si>
  <si>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</si>
  <si>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</si>
  <si>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</si>
  <si>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</si>
  <si>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</si>
  <si>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</si>
  <si>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</si>
  <si>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</si>
  <si>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</si>
  <si>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</si>
  <si>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</si>
  <si>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</si>
  <si>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</si>
  <si>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</si>
  <si>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</si>
  <si>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</si>
  <si>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</si>
  <si>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</si>
  <si>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</si>
  <si>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</si>
  <si>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</si>
  <si>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</si>
  <si>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</si>
  <si>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</si>
  <si>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</si>
  <si>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</si>
  <si>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</si>
  <si>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</si>
  <si>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</si>
  <si>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</si>
  <si>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</si>
  <si>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</si>
  <si>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</si>
  <si>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</si>
  <si>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</si>
  <si>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</si>
  <si>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</si>
  <si>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</si>
  <si>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</si>
  <si>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</si>
  <si>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</si>
  <si>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</si>
  <si>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</si>
  <si>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</si>
  <si>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</si>
  <si>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</si>
  <si>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</si>
  <si>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</si>
  <si>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</si>
  <si>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</si>
  <si>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</si>
  <si>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</si>
  <si>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</si>
  <si>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</si>
  <si>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</si>
  <si>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</si>
  <si>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</si>
  <si>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</si>
  <si>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</si>
  <si>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</si>
  <si>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</si>
  <si>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</si>
  <si>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</si>
  <si>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</si>
  <si>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</si>
  <si>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</si>
  <si>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</si>
  <si>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</si>
  <si>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</si>
  <si>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</si>
  <si>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</si>
  <si>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</si>
  <si>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</si>
  <si>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</si>
  <si>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</si>
  <si>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</si>
  <si>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</si>
  <si>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</si>
  <si>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</si>
  <si>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</si>
  <si>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</si>
  <si>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</si>
  <si>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</si>
  <si>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</si>
  <si>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</si>
  <si>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</si>
  <si>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</si>
  <si>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</si>
  <si>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</si>
  <si>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</si>
  <si>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</si>
  <si>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</si>
  <si>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</si>
  <si>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</si>
  <si>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</si>
  <si>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</si>
  <si>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</si>
  <si>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</si>
  <si>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</si>
  <si>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</si>
  <si>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</si>
  <si>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</si>
  <si>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</si>
  <si>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</si>
  <si>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</si>
  <si>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</si>
  <si>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</si>
  <si>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</si>
  <si>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</si>
  <si>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</si>
  <si>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</si>
  <si>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</si>
  <si>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</si>
  <si>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</si>
  <si>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</si>
  <si>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</si>
  <si>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</si>
  <si>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</si>
  <si>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</si>
  <si>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</si>
  <si>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</si>
  <si>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</si>
  <si>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</si>
  <si>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</si>
  <si>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</si>
  <si>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</si>
  <si>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</si>
  <si>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</si>
  <si>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</si>
  <si>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</si>
  <si>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</si>
  <si>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</si>
  <si>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</si>
  <si>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</si>
  <si>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</si>
  <si>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</si>
  <si>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</si>
  <si>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</si>
  <si>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</si>
  <si>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</si>
  <si>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</si>
  <si>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</si>
  <si>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</si>
  <si>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</si>
  <si>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</si>
  <si>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</si>
  <si>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</si>
  <si>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</si>
  <si>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</si>
  <si>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</si>
  <si>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</si>
  <si>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</si>
  <si>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</si>
  <si>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</si>
  <si>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</si>
  <si>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</si>
  <si>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</si>
  <si>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</si>
  <si>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</si>
  <si>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</si>
  <si>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</si>
  <si>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</si>
  <si>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</si>
  <si>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</si>
  <si>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</si>
  <si>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</si>
  <si>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</si>
  <si>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</si>
  <si>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</si>
  <si>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</si>
  <si>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</si>
  <si>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</si>
  <si>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</si>
  <si>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</si>
  <si>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</si>
  <si>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</si>
  <si>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</si>
  <si>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</si>
  <si>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</si>
  <si>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</si>
  <si>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</si>
  <si>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</si>
  <si>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</si>
  <si>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</si>
  <si>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</si>
  <si>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</si>
  <si>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</si>
  <si>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</si>
  <si>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</si>
  <si>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</si>
  <si>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</si>
  <si>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</si>
  <si>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</si>
  <si>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</si>
  <si>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</si>
  <si>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</si>
  <si>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</si>
  <si>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</si>
  <si>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</si>
  <si>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</si>
  <si>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</si>
  <si>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</si>
  <si>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</si>
  <si>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</si>
  <si>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</si>
  <si>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</si>
  <si>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</si>
  <si>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</si>
  <si>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</si>
  <si>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</si>
  <si>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</si>
  <si>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</si>
  <si>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</si>
  <si>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</si>
  <si>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</si>
  <si>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</si>
  <si>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</si>
  <si>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</si>
  <si>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</si>
  <si>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</si>
  <si>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</si>
  <si>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</si>
  <si>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</si>
  <si>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</si>
  <si>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</si>
  <si>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</si>
  <si>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</si>
  <si>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</si>
  <si>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</si>
  <si>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</si>
  <si>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</si>
  <si>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</si>
  <si>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</si>
  <si>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</si>
  <si>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</si>
  <si>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</si>
  <si>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</si>
  <si>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</si>
  <si>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</si>
  <si>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</si>
  <si>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</si>
  <si>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</si>
  <si>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</si>
  <si>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</si>
  <si>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</si>
  <si>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</si>
  <si>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</si>
  <si>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</si>
  <si>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</si>
  <si>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</si>
  <si>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</si>
  <si>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</si>
  <si>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</si>
  <si>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</si>
  <si>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</si>
  <si>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</si>
  <si>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</si>
  <si>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</si>
  <si>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</si>
  <si>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</si>
  <si>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</si>
  <si>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</si>
  <si>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</si>
  <si>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</si>
  <si>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</si>
  <si>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</si>
  <si>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</si>
  <si>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</si>
  <si>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</si>
  <si>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</si>
  <si>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</si>
  <si>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</si>
  <si>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</si>
  <si>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</si>
  <si>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</si>
  <si>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</si>
  <si>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</si>
  <si>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</si>
  <si>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</si>
  <si>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</si>
  <si>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</si>
  <si>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</si>
  <si>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</si>
  <si>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</si>
  <si>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</si>
  <si>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</si>
  <si>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</si>
  <si>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</si>
  <si>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</si>
  <si>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</si>
  <si>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</si>
  <si>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</si>
  <si>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</si>
  <si>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</si>
  <si>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</si>
  <si>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</si>
  <si>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</si>
  <si>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</si>
  <si>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</si>
  <si>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</si>
  <si>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</si>
  <si>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</si>
  <si>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</si>
  <si>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</si>
  <si>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</si>
  <si>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</si>
  <si>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</si>
  <si>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</si>
  <si>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</si>
  <si>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</si>
  <si>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</si>
  <si>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</si>
  <si>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</si>
  <si>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</si>
  <si>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</si>
  <si>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</si>
  <si>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</si>
  <si>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</si>
  <si>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</si>
  <si>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</si>
  <si>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</si>
  <si>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</si>
  <si>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</si>
  <si>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</si>
  <si>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</si>
  <si>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</si>
  <si>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</si>
  <si>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</si>
  <si>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</si>
  <si>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</si>
  <si>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</si>
  <si>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</si>
  <si>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</si>
  <si>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</si>
  <si>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</si>
  <si>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</si>
  <si>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</si>
  <si>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</si>
  <si>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</si>
  <si>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</si>
  <si>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</si>
  <si>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</si>
  <si>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</si>
  <si>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</si>
  <si>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</si>
  <si>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</si>
  <si>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</si>
  <si>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</si>
  <si>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</si>
  <si>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</si>
  <si>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</si>
  <si>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</si>
  <si>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</si>
  <si>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</si>
  <si>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</si>
  <si>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</si>
  <si>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</si>
  <si>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</si>
  <si>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</si>
  <si>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</si>
  <si>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</si>
  <si>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</si>
  <si>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</si>
  <si>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</si>
  <si>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</si>
  <si>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</si>
  <si>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</si>
  <si>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</si>
  <si>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</si>
  <si>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</si>
  <si>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</si>
  <si>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</si>
  <si>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</si>
  <si>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</si>
  <si>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</si>
  <si>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</si>
  <si>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</si>
  <si>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</si>
  <si>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</si>
  <si>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</si>
  <si>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</si>
  <si>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</si>
  <si>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</si>
  <si>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</si>
  <si>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</si>
  <si>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</si>
  <si>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</si>
  <si>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</si>
  <si>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</si>
  <si>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</si>
  <si>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</si>
  <si>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</si>
  <si>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</si>
  <si>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</si>
  <si>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</si>
  <si>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</si>
  <si>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</si>
  <si>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</si>
  <si>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</si>
  <si>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</si>
  <si>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</si>
  <si>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</si>
  <si>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</si>
  <si>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</si>
  <si>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</si>
  <si>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</si>
  <si>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</si>
  <si>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</si>
  <si>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</si>
  <si>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</si>
  <si>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</si>
  <si>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</si>
  <si>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</si>
  <si>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</si>
  <si>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</si>
  <si>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</si>
  <si>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</si>
  <si>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</si>
  <si>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</si>
  <si>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</si>
  <si>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</si>
  <si>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</si>
  <si>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</si>
  <si>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</si>
  <si>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</si>
  <si>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</si>
  <si>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</si>
  <si>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</si>
  <si>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</si>
  <si>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</si>
  <si>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</si>
  <si>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</si>
  <si>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</si>
  <si>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</si>
  <si>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</si>
  <si>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</si>
  <si>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</si>
  <si>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</si>
  <si>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</si>
  <si>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</si>
  <si>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</si>
  <si>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</si>
  <si>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</si>
  <si>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</si>
  <si>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</si>
  <si>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</si>
  <si>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</si>
  <si>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</si>
  <si>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</si>
  <si>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</si>
  <si>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</si>
  <si>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</si>
  <si>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</si>
  <si>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</si>
  <si>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</si>
  <si>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</si>
  <si>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</si>
  <si>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</si>
  <si>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</si>
  <si>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</si>
  <si>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</si>
  <si>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</si>
  <si>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</si>
  <si>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</si>
  <si>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</si>
  <si>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</si>
  <si>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</si>
  <si>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</si>
  <si>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</si>
  <si>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</si>
  <si>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</si>
  <si>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</si>
  <si>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</si>
  <si>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</si>
  <si>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</si>
  <si>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</si>
  <si>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</si>
  <si>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</si>
  <si>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</si>
  <si>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</si>
  <si>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</si>
  <si>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</si>
  <si>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</si>
  <si>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</si>
  <si>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</si>
  <si>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</si>
  <si>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</si>
  <si>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</si>
  <si>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</si>
  <si>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</si>
  <si>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</si>
  <si>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</si>
  <si>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</si>
  <si>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</si>
  <si>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</si>
  <si>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</si>
  <si>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</si>
  <si>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</si>
  <si>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</si>
  <si>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</si>
  <si>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</si>
  <si>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</si>
  <si>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</si>
  <si>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</si>
  <si>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</si>
  <si>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</si>
  <si>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</si>
  <si>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</si>
  <si>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</si>
  <si>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</si>
  <si>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</si>
  <si>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</si>
  <si>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</si>
  <si>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</si>
  <si>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</si>
  <si>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</si>
  <si>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</si>
  <si>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</si>
  <si>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</si>
  <si>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</si>
  <si>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</si>
  <si>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</si>
  <si>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</si>
  <si>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</si>
  <si>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</si>
  <si>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</si>
  <si>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</si>
  <si>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</si>
  <si>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</si>
  <si>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</si>
  <si>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</si>
  <si>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</si>
  <si>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</si>
  <si>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</si>
  <si>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</si>
  <si>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</si>
  <si>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</si>
  <si>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</si>
  <si>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</si>
  <si>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</si>
  <si>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</si>
  <si>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</si>
  <si>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</si>
  <si>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</si>
  <si>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</si>
  <si>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</si>
  <si>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</si>
  <si>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</si>
  <si>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</si>
  <si>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</si>
  <si>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</si>
  <si>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</si>
  <si>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</si>
  <si>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</si>
  <si>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</si>
  <si>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</si>
  <si>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</si>
  <si>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</si>
  <si>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</si>
  <si>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</si>
  <si>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</si>
  <si>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</si>
  <si>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</si>
  <si>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</si>
  <si>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</si>
  <si>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</si>
  <si>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</si>
  <si>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</si>
  <si>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</si>
  <si>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</si>
  <si>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</si>
  <si>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</si>
  <si>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</si>
  <si>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</si>
  <si>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</si>
  <si>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</si>
  <si>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</si>
  <si>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</si>
  <si>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</si>
  <si>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</si>
  <si>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</si>
  <si>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</si>
  <si>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</si>
  <si>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</si>
  <si>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</si>
  <si>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</si>
  <si>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</si>
  <si>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</si>
  <si>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</si>
  <si>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</si>
  <si>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</si>
  <si>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</si>
  <si>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</si>
  <si>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</si>
  <si>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</si>
  <si>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</si>
  <si>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</si>
  <si>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</si>
  <si>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</si>
  <si>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</si>
  <si>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</si>
  <si>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</si>
  <si>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</si>
  <si>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</si>
  <si>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</si>
  <si>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</si>
  <si>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</si>
  <si>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</si>
  <si>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</si>
  <si>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</si>
  <si>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</si>
  <si>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</si>
  <si>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</si>
  <si>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</si>
  <si>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</si>
  <si>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</si>
  <si>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</si>
  <si>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</si>
  <si>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</si>
  <si>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</si>
  <si>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</si>
  <si>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</si>
  <si>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</si>
  <si>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</si>
  <si>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</si>
  <si>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</si>
  <si>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</si>
  <si>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</si>
  <si>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</si>
  <si>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</si>
  <si>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</si>
  <si>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</si>
  <si>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</si>
  <si>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</si>
  <si>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</si>
  <si>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</si>
  <si>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</si>
  <si>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</si>
  <si>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</si>
  <si>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</si>
  <si>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</si>
  <si>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</si>
  <si>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</si>
  <si>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</si>
  <si>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</si>
  <si>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</si>
  <si>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</si>
  <si>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</si>
  <si>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</si>
  <si>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</si>
  <si>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</si>
  <si>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</si>
  <si>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</si>
  <si>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</si>
  <si>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</si>
  <si>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</si>
  <si>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</si>
  <si>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</si>
  <si>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</si>
  <si>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</si>
  <si>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</si>
  <si>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</si>
  <si>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</si>
  <si>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</si>
  <si>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</si>
  <si>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</si>
  <si>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</si>
  <si>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</si>
  <si>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</si>
  <si>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</si>
  <si>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</si>
  <si>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</si>
  <si>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</si>
  <si>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</si>
  <si>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</si>
  <si>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</si>
  <si>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</si>
  <si>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</si>
  <si>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</si>
  <si>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</si>
  <si>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</si>
  <si>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</si>
  <si>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</si>
  <si>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</si>
  <si>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</si>
  <si>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</si>
  <si>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</si>
  <si>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</si>
  <si>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</si>
  <si>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</si>
  <si>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</si>
  <si>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</si>
  <si>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</si>
  <si>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</si>
  <si>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</si>
  <si>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</si>
  <si>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</si>
  <si>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</si>
  <si>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</si>
  <si>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</si>
  <si>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</si>
  <si>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</si>
  <si>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</si>
  <si>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</si>
  <si>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</si>
  <si>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</si>
  <si>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</si>
  <si>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</si>
  <si>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</si>
  <si>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</si>
  <si>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</si>
  <si>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</si>
  <si>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</si>
  <si>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</si>
  <si>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</si>
  <si>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</si>
  <si>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</si>
  <si>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</si>
  <si>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</si>
  <si>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</si>
  <si>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</si>
  <si>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</si>
  <si>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</si>
  <si>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</si>
  <si>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</si>
  <si>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</si>
  <si>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</si>
  <si>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</si>
  <si>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</si>
  <si>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</si>
  <si>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</si>
  <si>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</si>
  <si>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</si>
  <si>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</si>
  <si>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</si>
  <si>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</si>
  <si>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</si>
  <si>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</si>
  <si>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</si>
  <si>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</si>
  <si>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</si>
  <si>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</si>
  <si>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</si>
  <si>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</si>
  <si>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</si>
  <si>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</si>
  <si>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</si>
  <si>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</si>
  <si>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</si>
  <si>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</si>
  <si>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</si>
  <si>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</si>
  <si>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</si>
  <si>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</si>
  <si>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</si>
  <si>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</si>
  <si>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</si>
  <si>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</si>
  <si>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</si>
  <si>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</si>
  <si>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</si>
  <si>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</si>
  <si>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</si>
  <si>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</si>
  <si>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</si>
  <si>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</si>
  <si>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</si>
  <si>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</si>
  <si>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</si>
  <si>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</si>
  <si>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</si>
  <si>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</si>
  <si>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</si>
  <si>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</si>
  <si>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</si>
  <si>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</si>
  <si>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</si>
  <si>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</si>
  <si>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</si>
  <si>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</si>
  <si>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</si>
  <si>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</si>
  <si>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</si>
  <si>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</si>
  <si>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</si>
  <si>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</si>
  <si>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</si>
  <si>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</si>
  <si>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</si>
  <si>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</si>
  <si>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</si>
  <si>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</si>
  <si>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</si>
  <si>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</si>
  <si>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</si>
  <si>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</si>
  <si>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</si>
  <si>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</si>
  <si>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</si>
  <si>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</si>
  <si>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</si>
  <si>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</si>
  <si>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</si>
  <si>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</si>
  <si>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</si>
  <si>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</si>
  <si>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</si>
  <si>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</si>
  <si>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</si>
  <si>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</si>
  <si>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</si>
  <si>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</si>
  <si>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</si>
  <si>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</si>
  <si>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</si>
  <si>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</si>
  <si>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</si>
  <si>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</si>
  <si>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</si>
  <si>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</si>
  <si>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</si>
  <si>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</si>
  <si>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</si>
  <si>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</si>
  <si>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</si>
  <si>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</si>
  <si>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</si>
  <si>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</si>
  <si>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</si>
  <si>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</si>
  <si>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</si>
  <si>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</si>
  <si>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</si>
  <si>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</si>
  <si>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</si>
  <si>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</si>
  <si>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</si>
  <si>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</si>
  <si>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</si>
  <si>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</si>
  <si>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</si>
  <si>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</si>
  <si>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</si>
  <si>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</si>
  <si>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</si>
  <si>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</si>
  <si>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</si>
  <si>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</si>
  <si>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</si>
  <si>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</si>
  <si>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</si>
  <si>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</si>
  <si>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</si>
  <si>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</si>
  <si>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</si>
  <si>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</si>
  <si>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</si>
  <si>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</si>
  <si>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</si>
  <si>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</si>
  <si>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</si>
  <si>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</si>
  <si>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</si>
  <si>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</si>
  <si>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</si>
  <si>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</si>
  <si>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</si>
  <si>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</si>
  <si>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</si>
  <si>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</si>
  <si>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</si>
  <si>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</si>
  <si>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</si>
  <si>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</si>
  <si>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</si>
  <si>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</si>
  <si>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</si>
  <si>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</si>
  <si>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</si>
  <si>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</si>
  <si>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</si>
  <si>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</si>
  <si>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</si>
  <si>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</si>
  <si>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</si>
  <si>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</si>
  <si>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</si>
  <si>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</si>
  <si>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</si>
  <si>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</si>
  <si>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</si>
  <si>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</si>
  <si>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</si>
  <si>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</si>
  <si>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</si>
  <si>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</si>
  <si>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</si>
  <si>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</si>
  <si>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</si>
  <si>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</si>
  <si>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</si>
  <si>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</si>
  <si>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</si>
  <si>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</si>
  <si>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</si>
  <si>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</si>
  <si>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</si>
  <si>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</si>
  <si>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</si>
  <si>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</si>
  <si>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</si>
  <si>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</si>
  <si>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</si>
  <si>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</si>
  <si>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</si>
  <si>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</si>
  <si>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</si>
  <si>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</si>
  <si>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</si>
  <si>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</si>
  <si>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</si>
  <si>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</si>
  <si>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</si>
  <si>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</si>
  <si>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</si>
  <si>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</si>
  <si>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</si>
  <si>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</si>
  <si>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</si>
  <si>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</si>
  <si>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</si>
  <si>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</si>
  <si>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</si>
  <si>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</si>
  <si>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</si>
  <si>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</si>
  <si>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</si>
  <si>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</si>
  <si>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</si>
  <si>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</si>
  <si>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</si>
  <si>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</si>
  <si>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</si>
  <si>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</si>
  <si>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</si>
  <si>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</si>
  <si>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</si>
  <si>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</si>
  <si>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</si>
  <si>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</si>
  <si>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</si>
  <si>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</si>
  <si>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</si>
  <si>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</si>
  <si>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</si>
  <si>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</si>
  <si>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</si>
  <si>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</si>
  <si>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</si>
  <si>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</si>
  <si>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</si>
  <si>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</si>
  <si>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</si>
  <si>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</si>
  <si>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</si>
  <si>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</si>
  <si>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</si>
  <si>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</si>
  <si>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</si>
  <si>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</si>
  <si>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</si>
  <si>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</si>
  <si>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</si>
  <si>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</si>
  <si>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</si>
  <si>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</si>
  <si>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</si>
  <si>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</si>
  <si>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</si>
  <si>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</si>
  <si>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</si>
  <si>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</si>
  <si>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</si>
  <si>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</si>
  <si>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</si>
  <si>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</si>
  <si>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</si>
  <si>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</si>
  <si>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</si>
  <si>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</si>
  <si>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</si>
  <si>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</si>
  <si>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</si>
  <si>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</si>
  <si>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</si>
  <si>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</si>
  <si>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</si>
  <si>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</si>
  <si>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</si>
  <si>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</si>
  <si>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</si>
  <si>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</si>
  <si>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</si>
  <si>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</si>
  <si>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</si>
  <si>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</si>
  <si>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</si>
  <si>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</si>
  <si>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</si>
  <si>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</si>
  <si>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</si>
  <si>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</si>
  <si>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</si>
  <si>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</si>
  <si>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</si>
  <si>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</si>
  <si>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</si>
  <si>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</si>
  <si>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</si>
  <si>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</si>
  <si>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</si>
  <si>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</si>
  <si>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</si>
  <si>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</si>
  <si>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</si>
  <si>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</si>
  <si>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</si>
  <si>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</si>
  <si>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</si>
  <si>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</si>
  <si>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</si>
  <si>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</si>
  <si>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</si>
  <si>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</si>
  <si>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</si>
  <si>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</si>
  <si>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</si>
  <si>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</si>
  <si>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</si>
  <si>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</si>
  <si>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</si>
  <si>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</si>
  <si>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</si>
  <si>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</si>
  <si>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</si>
  <si>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</si>
  <si>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</si>
  <si>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</si>
  <si>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</si>
  <si>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</si>
  <si>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</si>
  <si>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</si>
  <si>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</si>
  <si>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</si>
  <si>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</si>
  <si>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</si>
  <si>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</si>
  <si>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</si>
  <si>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</si>
  <si>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</si>
  <si>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</si>
  <si>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</si>
  <si>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</si>
  <si>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</si>
  <si>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</si>
  <si>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</si>
  <si>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</si>
  <si>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</si>
  <si>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</si>
  <si>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</si>
  <si>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</si>
  <si>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</si>
  <si>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</si>
  <si>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</si>
  <si>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</si>
  <si>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</si>
  <si>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</si>
  <si>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</si>
  <si>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</si>
  <si>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</si>
  <si>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</si>
  <si>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</si>
  <si>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</si>
  <si>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</si>
  <si>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</si>
  <si>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</si>
  <si>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</si>
  <si>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</si>
  <si>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</si>
  <si>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</si>
  <si>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</si>
  <si>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</si>
  <si>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</si>
  <si>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</si>
  <si>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</si>
  <si>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</si>
  <si>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</si>
  <si>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</si>
  <si>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</si>
  <si>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</si>
  <si>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</si>
  <si>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</si>
  <si>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</si>
  <si>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</si>
  <si>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</si>
  <si>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</si>
  <si>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</si>
  <si>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</si>
  <si>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</si>
  <si>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</si>
  <si>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</si>
  <si>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</si>
  <si>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</si>
  <si>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</si>
  <si>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</si>
  <si>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</si>
  <si>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</si>
  <si>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</si>
  <si>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</si>
  <si>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</si>
  <si>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</si>
  <si>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</si>
  <si>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</si>
  <si>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</si>
  <si>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</si>
  <si>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</si>
  <si>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</si>
  <si>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</si>
  <si>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</si>
  <si>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</si>
  <si>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</si>
  <si>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</si>
  <si>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</si>
  <si>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</si>
  <si>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</si>
  <si>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</si>
  <si>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</si>
  <si>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</si>
  <si>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</si>
  <si>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</si>
  <si>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</si>
  <si>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</si>
  <si>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</si>
  <si>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</si>
  <si>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</si>
  <si>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</si>
  <si>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</si>
  <si>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</si>
  <si>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</si>
  <si>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</si>
  <si>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</si>
  <si>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</si>
  <si>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</si>
  <si>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</si>
  <si>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</si>
  <si>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</si>
  <si>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</si>
  <si>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</si>
  <si>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</si>
  <si>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</si>
  <si>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</si>
  <si>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</si>
  <si>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</si>
  <si>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</si>
  <si>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</si>
  <si>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</si>
  <si>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</si>
  <si>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</si>
  <si>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</si>
  <si>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</si>
  <si>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</si>
  <si>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</si>
  <si>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</si>
  <si>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</si>
  <si>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</si>
  <si>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</si>
  <si>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</si>
  <si>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</si>
  <si>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</si>
  <si>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</si>
  <si>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</si>
  <si>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</si>
  <si>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</si>
  <si>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</si>
  <si>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</si>
  <si>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</si>
  <si>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</si>
  <si>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</si>
  <si>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</si>
  <si>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</si>
  <si>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</si>
  <si>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</si>
  <si>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</si>
  <si>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</si>
  <si>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</si>
  <si>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</si>
  <si>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</si>
  <si>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</si>
  <si>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</si>
  <si>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</si>
  <si>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</si>
  <si>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</si>
  <si>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</si>
  <si>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</si>
  <si>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</si>
  <si>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</si>
  <si>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</si>
  <si>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</si>
  <si>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</si>
  <si>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</si>
  <si>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</si>
  <si>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</si>
  <si>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</si>
  <si>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</si>
  <si>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</si>
  <si>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</si>
  <si>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</si>
  <si>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</si>
  <si>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</si>
  <si>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</si>
  <si>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</si>
  <si>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</si>
  <si>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</si>
  <si>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</si>
  <si>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</si>
  <si>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</si>
  <si>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</si>
  <si>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</si>
  <si>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</si>
  <si>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</si>
  <si>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</si>
  <si>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</si>
  <si>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</si>
  <si>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</si>
  <si>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</si>
  <si>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</si>
  <si>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</si>
  <si>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</si>
  <si>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</si>
  <si>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</si>
  <si>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</si>
  <si>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</si>
  <si>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</si>
  <si>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</si>
  <si>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</si>
  <si>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</si>
  <si>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</si>
  <si>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</si>
  <si>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</si>
  <si>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</si>
  <si>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</si>
  <si>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</si>
  <si>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</si>
  <si>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</si>
  <si>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</si>
  <si>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</si>
  <si>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</si>
  <si>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</si>
  <si>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</si>
  <si>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</si>
  <si>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</si>
  <si>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</si>
  <si>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</si>
  <si>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</si>
  <si>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</si>
  <si>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</si>
  <si>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</si>
  <si>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</si>
  <si>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</si>
  <si>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</si>
  <si>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</si>
  <si>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</si>
  <si>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</si>
  <si>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</si>
  <si>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</si>
  <si>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</si>
  <si>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</si>
  <si>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</si>
  <si>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</si>
  <si>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</si>
  <si>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</si>
  <si>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</si>
  <si>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</si>
  <si>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</si>
  <si>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</si>
  <si>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</si>
  <si>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</si>
  <si>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</si>
  <si>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</si>
  <si>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</si>
  <si>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</si>
  <si>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</si>
  <si>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</si>
  <si>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</si>
  <si>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</si>
  <si>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</si>
  <si>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</si>
  <si>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</si>
  <si>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</si>
  <si>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</si>
  <si>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</si>
  <si>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</si>
  <si>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</si>
  <si>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</si>
  <si>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</si>
  <si>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</si>
  <si>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</si>
  <si>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</si>
  <si>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</si>
  <si>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</si>
  <si>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</si>
  <si>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</si>
  <si>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</si>
  <si>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</si>
  <si>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</si>
  <si>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</si>
  <si>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</si>
  <si>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</si>
  <si>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</si>
  <si>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</si>
  <si>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</si>
  <si>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</si>
  <si>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</si>
  <si>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</si>
  <si>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</si>
  <si>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</si>
  <si>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</si>
  <si>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</si>
  <si>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</si>
  <si>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</si>
  <si>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</si>
  <si>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</si>
  <si>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</si>
  <si>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</si>
  <si>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</si>
  <si>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</si>
  <si>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</si>
  <si>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</si>
  <si>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</si>
  <si>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</si>
  <si>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</si>
  <si>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</si>
  <si>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</si>
  <si>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</si>
  <si>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</si>
  <si>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</si>
  <si>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</si>
  <si>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</si>
  <si>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</si>
  <si>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</si>
  <si>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</si>
  <si>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</si>
  <si>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</si>
  <si>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</si>
  <si>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</si>
  <si>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</si>
  <si>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</si>
  <si>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</si>
  <si>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</si>
  <si>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</si>
  <si>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</si>
  <si>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</si>
  <si>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</si>
  <si>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</si>
  <si>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</si>
  <si>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</si>
  <si>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</si>
  <si>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</si>
  <si>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</si>
  <si>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</si>
  <si>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</si>
  <si>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</si>
  <si>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</si>
  <si>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</si>
  <si>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</si>
  <si>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</si>
  <si>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</si>
  <si>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</si>
  <si>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</si>
  <si>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</si>
  <si>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</si>
  <si>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</si>
  <si>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</si>
  <si>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</si>
  <si>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</si>
  <si>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</si>
  <si>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</si>
  <si>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</si>
  <si>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</si>
  <si>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</si>
  <si>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</si>
  <si>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</si>
  <si>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</si>
  <si>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</si>
  <si>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</si>
  <si>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</si>
  <si>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</si>
  <si>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</si>
  <si>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</si>
  <si>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</si>
  <si>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</si>
  <si>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</si>
  <si>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</si>
  <si>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</si>
  <si>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</si>
  <si>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</si>
  <si>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</si>
  <si>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</si>
  <si>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</si>
  <si>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</si>
  <si>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</si>
  <si>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</si>
  <si>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</si>
  <si>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</si>
  <si>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</si>
  <si>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</si>
  <si>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</si>
  <si>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</si>
  <si>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</si>
  <si>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</si>
  <si>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</si>
  <si>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</si>
  <si>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</si>
  <si>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</si>
  <si>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</si>
  <si>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</si>
  <si>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</si>
  <si>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</si>
  <si>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</si>
  <si>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</si>
  <si>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</si>
  <si>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</si>
  <si>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</si>
  <si>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</si>
  <si>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</si>
  <si>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</si>
  <si>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</si>
  <si>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</si>
  <si>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</si>
  <si>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</si>
  <si>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</si>
  <si>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</si>
  <si>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</si>
  <si>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</si>
  <si>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</si>
  <si>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</si>
  <si>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</si>
  <si>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</si>
  <si>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</si>
  <si>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</si>
  <si>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</si>
  <si>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</si>
  <si>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</si>
  <si>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</si>
  <si>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</si>
  <si>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</si>
  <si>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</si>
  <si>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</si>
  <si>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</si>
  <si>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</si>
  <si>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</si>
  <si>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</si>
  <si>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</si>
  <si>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</si>
  <si>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</si>
  <si>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</si>
  <si>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</si>
  <si>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</si>
  <si>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</si>
  <si>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</si>
  <si>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</si>
  <si>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</si>
  <si>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</si>
  <si>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</si>
  <si>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</si>
  <si>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</si>
  <si>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</si>
  <si>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</si>
  <si>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</si>
  <si>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</si>
  <si>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</si>
  <si>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</si>
  <si>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</si>
  <si>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</si>
  <si>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</si>
  <si>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</si>
  <si>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</si>
  <si>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</si>
  <si>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</si>
  <si>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</si>
  <si>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</si>
  <si>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</si>
  <si>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</si>
  <si>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</si>
  <si>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</si>
  <si>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</si>
  <si>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</si>
  <si>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</si>
  <si>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</si>
  <si>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</si>
  <si>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</si>
  <si>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</si>
  <si>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</si>
  <si>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</si>
  <si>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</si>
  <si>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</si>
  <si>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</si>
  <si>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</si>
  <si>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</si>
  <si>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</si>
  <si>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</si>
  <si>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</si>
  <si>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</si>
  <si>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</si>
  <si>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</si>
  <si>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</si>
  <si>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</si>
  <si>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</si>
  <si>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</si>
  <si>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</si>
  <si>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</si>
  <si>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</si>
  <si>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</si>
  <si>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</si>
  <si>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</si>
  <si>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</si>
  <si>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</si>
  <si>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</si>
  <si>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</si>
  <si>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</si>
  <si>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</si>
  <si>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</si>
  <si>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</si>
  <si>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</si>
  <si>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</si>
  <si>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</si>
  <si>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</si>
  <si>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</si>
  <si>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</si>
  <si>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</si>
  <si>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</si>
  <si>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</si>
  <si>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</si>
  <si>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</si>
  <si>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</si>
  <si>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</si>
  <si>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</si>
  <si>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</si>
  <si>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</si>
  <si>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</si>
  <si>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</si>
  <si>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</si>
  <si>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</si>
  <si>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</si>
  <si>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</si>
  <si>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</si>
  <si>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</si>
  <si>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</si>
  <si>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</si>
  <si>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</si>
  <si>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</si>
  <si>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</si>
  <si>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</si>
  <si>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</si>
  <si>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</si>
  <si>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</si>
  <si>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</si>
  <si>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</si>
  <si>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</si>
  <si>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</si>
  <si>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</si>
  <si>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</si>
  <si>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</si>
  <si>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</si>
  <si>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</si>
  <si>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</si>
  <si>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</si>
  <si>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</si>
  <si>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</si>
  <si>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</si>
  <si>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</si>
  <si>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</si>
  <si>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</si>
  <si>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</si>
  <si>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</si>
  <si>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</si>
  <si>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</si>
  <si>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</si>
  <si>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</si>
  <si>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</si>
  <si>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</si>
  <si>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</si>
  <si>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</si>
  <si>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</si>
  <si>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</si>
  <si>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</si>
  <si>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</si>
  <si>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</si>
  <si>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</si>
  <si>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</si>
  <si>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</si>
  <si>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</si>
  <si>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</si>
  <si>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</si>
  <si>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</si>
  <si>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</si>
  <si>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</si>
  <si>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</si>
  <si>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</si>
  <si>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</si>
  <si>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</si>
  <si>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</si>
  <si>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</si>
  <si>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</si>
  <si>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</si>
  <si>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</si>
  <si>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</si>
  <si>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</si>
  <si>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</si>
  <si>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</si>
  <si>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</si>
  <si>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</si>
  <si>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</si>
  <si>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</si>
  <si>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</si>
  <si>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</si>
  <si>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</si>
  <si>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</si>
  <si>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</si>
  <si>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</si>
  <si>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</si>
  <si>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</si>
  <si>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</si>
  <si>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</si>
  <si>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</si>
  <si>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</si>
  <si>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</si>
  <si>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</si>
  <si>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</si>
  <si>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</si>
  <si>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</si>
  <si>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</si>
  <si>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</si>
  <si>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</si>
  <si>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</si>
  <si>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</si>
  <si>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</si>
  <si>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</si>
  <si>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</si>
  <si>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</si>
  <si>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</si>
  <si>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</si>
  <si>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</si>
  <si>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</si>
  <si>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</si>
  <si>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</si>
  <si>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</si>
  <si>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</si>
  <si>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</si>
  <si>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</si>
  <si>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</si>
  <si>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</si>
  <si>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</si>
  <si>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</si>
  <si>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</si>
  <si>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</si>
  <si>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</si>
  <si>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</si>
  <si>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</si>
  <si>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</si>
  <si>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</si>
  <si>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</si>
  <si>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</si>
  <si>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</si>
  <si>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</si>
  <si>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</si>
  <si>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</si>
  <si>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</si>
  <si>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</si>
  <si>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</si>
  <si>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</si>
  <si>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</si>
  <si>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</si>
  <si>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</si>
  <si>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</si>
  <si>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</si>
  <si>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</si>
  <si>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</si>
  <si>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</si>
  <si>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</si>
  <si>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</si>
  <si>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</si>
  <si>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</si>
  <si>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</si>
  <si>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</si>
  <si>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</si>
  <si>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</si>
  <si>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</si>
  <si>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</si>
  <si>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</si>
  <si>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</si>
  <si>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</si>
  <si>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</si>
  <si>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</si>
  <si>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</si>
  <si>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</si>
  <si>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</si>
  <si>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</si>
  <si>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</si>
  <si>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</si>
  <si>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</si>
  <si>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</si>
  <si>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</si>
  <si>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</si>
  <si>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</si>
  <si>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</si>
  <si>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</si>
  <si>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</si>
  <si>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</si>
  <si>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</si>
  <si>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</si>
  <si>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</si>
  <si>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</si>
  <si>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</si>
  <si>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</si>
  <si>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</si>
  <si>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</si>
  <si>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</si>
  <si>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</si>
  <si>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</si>
  <si>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</si>
  <si>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</si>
  <si>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</si>
  <si>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</si>
  <si>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</si>
  <si>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</si>
  <si>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</si>
  <si>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</si>
  <si>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</si>
  <si>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</si>
  <si>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</si>
  <si>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</si>
  <si>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</si>
  <si>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</si>
  <si>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</si>
  <si>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</si>
  <si>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</si>
  <si>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</si>
  <si>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</si>
  <si>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</si>
  <si>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</si>
  <si>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</si>
  <si>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</si>
  <si>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</si>
  <si>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</si>
  <si>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</si>
  <si>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</si>
  <si>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</si>
  <si>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</si>
  <si>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</si>
  <si>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</si>
  <si>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</si>
  <si>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</si>
  <si>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</si>
  <si>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</si>
  <si>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</si>
  <si>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</si>
  <si>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</si>
  <si>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</si>
  <si>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</si>
  <si>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</si>
  <si>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</si>
  <si>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</si>
  <si>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</si>
  <si>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</si>
  <si>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</si>
  <si>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</si>
  <si>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</si>
  <si>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</si>
  <si>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</si>
  <si>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</si>
  <si>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</si>
  <si>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</si>
  <si>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</si>
  <si>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</si>
  <si>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</si>
  <si>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</si>
  <si>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</si>
  <si>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</si>
  <si>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</si>
  <si>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</si>
  <si>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</si>
  <si>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</si>
  <si>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</si>
  <si>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</si>
  <si>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</si>
  <si>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</si>
  <si>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</si>
  <si>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</si>
  <si>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</si>
  <si>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</si>
  <si>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</si>
  <si>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</si>
  <si>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</si>
  <si>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</si>
  <si>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</si>
  <si>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</si>
  <si>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</si>
  <si>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</si>
  <si>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</si>
  <si>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</si>
  <si>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</si>
  <si>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</si>
  <si>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</si>
  <si>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</si>
  <si>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</si>
  <si>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</si>
  <si>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</si>
  <si>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</si>
  <si>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</si>
  <si>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</si>
  <si>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</si>
  <si>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</si>
  <si>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</si>
  <si>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</si>
  <si>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</si>
  <si>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</si>
  <si>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</si>
  <si>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</si>
  <si>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</si>
  <si>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</si>
  <si>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</si>
  <si>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</si>
  <si>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</si>
  <si>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</si>
  <si>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</si>
  <si>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</si>
  <si>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</si>
  <si>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</si>
  <si>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</si>
  <si>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</si>
  <si>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</si>
  <si>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</si>
  <si>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</si>
  <si>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</si>
  <si>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</si>
  <si>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</si>
  <si>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</si>
  <si>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</si>
  <si>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</si>
  <si>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</si>
  <si>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</si>
  <si>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</si>
  <si>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</si>
  <si>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</si>
  <si>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</si>
  <si>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</si>
  <si>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</si>
  <si>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</si>
  <si>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</si>
  <si>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</si>
  <si>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</si>
  <si>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</si>
  <si>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</si>
  <si>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</si>
  <si>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</si>
  <si>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</si>
  <si>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</si>
  <si>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</si>
  <si>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</si>
  <si>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</si>
  <si>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</si>
  <si>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</si>
  <si>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</si>
  <si>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</si>
  <si>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</si>
  <si>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</si>
  <si>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</si>
  <si>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</si>
  <si>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</si>
  <si>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</si>
  <si>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</si>
  <si>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</si>
  <si>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</si>
  <si>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</si>
  <si>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</si>
  <si>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</si>
  <si>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</si>
  <si>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</si>
  <si>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</si>
  <si>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</si>
  <si>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</si>
  <si>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</si>
  <si>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</si>
  <si>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</si>
  <si>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</si>
  <si>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</si>
  <si>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</si>
  <si>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</si>
  <si>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</si>
  <si>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</si>
  <si>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</si>
  <si>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</si>
  <si>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</si>
  <si>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</si>
  <si>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</si>
  <si>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</si>
  <si>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</si>
  <si>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</si>
  <si>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</si>
  <si>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</si>
  <si>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</si>
  <si>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</si>
  <si>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</si>
  <si>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</si>
  <si>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</si>
  <si>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</si>
  <si>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</si>
  <si>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</si>
  <si>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</si>
  <si>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</si>
  <si>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</si>
  <si>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</si>
  <si>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</si>
  <si>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</si>
  <si>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</si>
  <si>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</si>
  <si>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</si>
  <si>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</si>
  <si>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</si>
  <si>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</si>
  <si>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</si>
  <si>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</si>
  <si>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</si>
  <si>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</si>
  <si>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</si>
  <si>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</si>
  <si>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</si>
  <si>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</si>
  <si>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</si>
  <si>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</si>
  <si>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</si>
  <si>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</si>
  <si>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</si>
  <si>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</si>
  <si>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</si>
  <si>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</si>
  <si>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</si>
  <si>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</si>
  <si>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</si>
  <si>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</si>
  <si>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</si>
  <si>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</si>
  <si>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</si>
  <si>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</si>
  <si>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</si>
  <si>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</si>
  <si>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</si>
  <si>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</si>
  <si>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</si>
  <si>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</si>
  <si>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</si>
  <si>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</si>
  <si>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</si>
  <si>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</si>
  <si>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</si>
  <si>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</si>
  <si>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</si>
  <si>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</si>
  <si>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</si>
  <si>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</si>
  <si>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</si>
  <si>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</si>
  <si>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</si>
  <si>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</si>
  <si>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</si>
  <si>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</si>
  <si>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</si>
  <si>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</si>
  <si>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</si>
  <si>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</si>
  <si>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</si>
  <si>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</si>
  <si>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</si>
  <si>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</si>
  <si>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</si>
  <si>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</si>
  <si>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</si>
  <si>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</si>
  <si>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</si>
  <si>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</si>
  <si>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</si>
  <si>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</si>
  <si>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</si>
  <si>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</si>
  <si>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</si>
  <si>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</si>
  <si>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</si>
  <si>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</si>
  <si>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</si>
  <si>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</si>
  <si>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</si>
  <si>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</si>
  <si>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</si>
  <si>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</si>
  <si>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</si>
  <si>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</si>
  <si>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</si>
  <si>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</si>
  <si>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</si>
  <si>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</si>
  <si>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</si>
  <si>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</si>
  <si>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</si>
  <si>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</si>
  <si>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</si>
  <si>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</si>
  <si>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</si>
  <si>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</si>
  <si>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</si>
  <si>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</si>
  <si>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</si>
  <si>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</si>
  <si>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</si>
  <si>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</si>
  <si>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</si>
  <si>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</si>
  <si>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</si>
  <si>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</si>
  <si>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</si>
  <si>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</si>
  <si>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</si>
  <si>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</si>
  <si>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</si>
  <si>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</si>
  <si>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</si>
  <si>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</si>
  <si>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</si>
  <si>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</si>
  <si>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</si>
  <si>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</si>
  <si>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</si>
  <si>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</si>
  <si>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</si>
  <si>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</si>
  <si>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</si>
  <si>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</si>
  <si>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</si>
  <si>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</si>
  <si>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</si>
  <si>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</si>
  <si>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</si>
  <si>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</si>
  <si>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</si>
  <si>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</si>
  <si>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</si>
  <si>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</si>
  <si>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</si>
  <si>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</si>
  <si>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</si>
  <si>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</si>
  <si>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</si>
  <si>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</si>
  <si>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</si>
  <si>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</si>
  <si>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</si>
  <si>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</si>
  <si>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</si>
  <si>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</si>
  <si>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</si>
  <si>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</si>
  <si>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</si>
  <si>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</si>
  <si>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</si>
  <si>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</si>
  <si>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</si>
  <si>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</si>
  <si>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</si>
  <si>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</si>
  <si>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</si>
  <si>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</si>
  <si>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</si>
  <si>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</si>
  <si>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</si>
  <si>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</si>
  <si>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</si>
  <si>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</si>
  <si>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</si>
  <si>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</si>
  <si>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</si>
  <si>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</si>
  <si>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</si>
  <si>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</si>
  <si>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</si>
  <si>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</si>
  <si>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</si>
  <si>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</si>
  <si>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</si>
  <si>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</si>
  <si>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</si>
  <si>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</si>
  <si>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</si>
  <si>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</si>
  <si>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</si>
  <si>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</si>
  <si>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</si>
  <si>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</si>
  <si>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</si>
  <si>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</si>
  <si>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</si>
  <si>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</si>
  <si>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</si>
  <si>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</si>
  <si>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</si>
  <si>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</si>
  <si>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</si>
  <si>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</si>
  <si>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</si>
  <si>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</si>
  <si>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</si>
  <si>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</si>
  <si>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</si>
  <si>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</si>
  <si>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</si>
  <si>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</si>
  <si>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</si>
  <si>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</si>
  <si>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</si>
  <si>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</si>
  <si>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</si>
  <si>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</si>
  <si>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</si>
  <si>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</si>
  <si>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</si>
  <si>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</si>
  <si>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</si>
  <si>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</si>
  <si>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</si>
  <si>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</si>
  <si>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</si>
  <si>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</si>
  <si>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</si>
  <si>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</si>
  <si>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</si>
  <si>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</si>
  <si>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</si>
  <si>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</si>
  <si>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</si>
  <si>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</si>
  <si>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</si>
  <si>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</si>
  <si>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</si>
  <si>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</si>
  <si>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</si>
  <si>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</si>
  <si>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</si>
  <si>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</si>
  <si>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</si>
  <si>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</si>
  <si>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</si>
  <si>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</si>
  <si>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</si>
  <si>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</si>
  <si>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</si>
  <si>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</si>
  <si>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</si>
  <si>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</si>
  <si>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</si>
  <si>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</si>
  <si>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</si>
  <si>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</si>
  <si>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</si>
  <si>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</si>
  <si>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</si>
  <si>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</si>
  <si>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</si>
  <si>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</si>
  <si>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</si>
  <si>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</si>
  <si>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</si>
  <si>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</si>
  <si>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</si>
  <si>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</si>
  <si>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</si>
  <si>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</si>
  <si>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</si>
  <si>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</si>
  <si>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</si>
  <si>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</si>
  <si>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</si>
  <si>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</si>
  <si>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</si>
  <si>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</si>
  <si>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</si>
  <si>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</si>
  <si>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</si>
  <si>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</si>
  <si>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</si>
  <si>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</si>
  <si>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</si>
  <si>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</si>
  <si>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</si>
  <si>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</si>
  <si>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</si>
  <si>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</si>
  <si>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</si>
  <si>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</si>
  <si>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</si>
  <si>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</si>
  <si>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</si>
  <si>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</si>
  <si>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</si>
  <si>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</si>
  <si>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</si>
  <si>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</si>
  <si>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</si>
  <si>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</si>
  <si>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</si>
  <si>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</si>
  <si>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</si>
  <si>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</si>
  <si>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</si>
  <si>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</si>
  <si>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</si>
  <si>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</si>
  <si>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</si>
  <si>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</si>
  <si>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</si>
  <si>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</si>
  <si>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</si>
  <si>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</si>
  <si>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</si>
  <si>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</si>
  <si>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</si>
  <si>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</si>
  <si>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</si>
  <si>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</si>
  <si>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</si>
  <si>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</si>
  <si>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</si>
  <si>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</si>
  <si>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</si>
  <si>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</si>
  <si>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</si>
  <si>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</si>
  <si>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</si>
  <si>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</si>
  <si>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</si>
  <si>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</si>
  <si>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</si>
  <si>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</si>
  <si>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</si>
  <si>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</si>
  <si>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</si>
  <si>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</si>
  <si>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</si>
  <si>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</si>
  <si>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</si>
  <si>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</si>
  <si>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</si>
  <si>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</si>
  <si>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</si>
  <si>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</si>
  <si>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</si>
  <si>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</si>
  <si>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</si>
  <si>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</si>
  <si>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</si>
  <si>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</si>
  <si>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</si>
  <si>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</si>
  <si>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</si>
  <si>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</si>
  <si>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</si>
  <si>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</si>
  <si>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</si>
  <si>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</si>
  <si>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</si>
  <si>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</si>
  <si>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</si>
  <si>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</si>
  <si>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</si>
  <si>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</si>
  <si>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</si>
  <si>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</si>
  <si>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</si>
  <si>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</si>
  <si>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</si>
  <si>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</si>
  <si>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</si>
  <si>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</si>
  <si>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</si>
  <si>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</si>
  <si>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</si>
  <si>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</si>
  <si>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</si>
  <si>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</si>
  <si>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</si>
  <si>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</si>
  <si>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</si>
  <si>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</si>
  <si>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</si>
  <si>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</si>
  <si>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</si>
  <si>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</si>
  <si>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</si>
  <si>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</si>
  <si>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</si>
  <si>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</si>
  <si>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</si>
  <si>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</si>
  <si>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</si>
  <si>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</si>
  <si>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</si>
  <si>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</si>
  <si>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</si>
  <si>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</si>
  <si>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</si>
  <si>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</si>
  <si>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</si>
  <si>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</si>
  <si>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</si>
  <si>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</si>
  <si>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</si>
  <si>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</si>
  <si>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</si>
  <si>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</si>
  <si>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</si>
  <si>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</si>
  <si>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</si>
  <si>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</si>
  <si>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</si>
  <si>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</si>
  <si>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</si>
  <si>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</si>
  <si>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</si>
  <si>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</si>
  <si>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</si>
  <si>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</si>
  <si>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</si>
  <si>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</si>
  <si>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</si>
  <si>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</si>
  <si>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</si>
  <si>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</si>
  <si>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</si>
  <si>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</si>
  <si>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</si>
  <si>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</si>
  <si>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</si>
  <si>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</si>
  <si>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</si>
  <si>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</si>
  <si>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</si>
  <si>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</si>
  <si>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</si>
  <si>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</si>
  <si>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</si>
  <si>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</si>
  <si>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</si>
  <si>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</si>
  <si>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</si>
  <si>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</si>
  <si>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</si>
  <si>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</si>
  <si>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</si>
  <si>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</si>
  <si>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</si>
  <si>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</si>
  <si>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</si>
  <si>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</si>
  <si>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</si>
  <si>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</si>
  <si>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</si>
  <si>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</si>
  <si>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</si>
  <si>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</si>
  <si>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</si>
  <si>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</si>
  <si>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</si>
  <si>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</si>
  <si>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</si>
  <si>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</si>
  <si>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</si>
  <si>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</si>
  <si>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</si>
  <si>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</si>
  <si>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</si>
  <si>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</si>
  <si>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</si>
  <si>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</si>
  <si>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</si>
  <si>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</si>
  <si>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</si>
  <si>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</si>
  <si>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</si>
  <si>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</si>
  <si>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</si>
  <si>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</si>
  <si>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</si>
  <si>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</si>
  <si>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</si>
  <si>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</si>
  <si>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</si>
  <si>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</si>
  <si>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</si>
  <si>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</si>
  <si>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</si>
  <si>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</si>
  <si>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</si>
  <si>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</si>
  <si>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</si>
  <si>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</si>
  <si>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</si>
  <si>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</si>
  <si>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</si>
  <si>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</si>
  <si>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</si>
  <si>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</si>
  <si>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</si>
  <si>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</si>
  <si>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</si>
  <si>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</si>
  <si>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</si>
  <si>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</si>
  <si>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</si>
  <si>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</si>
  <si>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</si>
  <si>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</si>
  <si>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</si>
  <si>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</si>
  <si>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</si>
  <si>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</si>
  <si>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</si>
  <si>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</si>
  <si>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</si>
  <si>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</si>
  <si>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</si>
  <si>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</si>
  <si>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</si>
  <si>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</si>
  <si>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</si>
  <si>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</si>
  <si>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</si>
  <si>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</si>
  <si>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</si>
  <si>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</si>
  <si>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</si>
  <si>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</si>
  <si>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</si>
  <si>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</si>
  <si>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</si>
  <si>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</si>
  <si>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</si>
  <si>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</si>
  <si>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</si>
  <si>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</si>
  <si>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</si>
  <si>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</si>
  <si>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</si>
  <si>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</si>
  <si>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</si>
  <si>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</si>
  <si>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</si>
  <si>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</si>
  <si>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</si>
  <si>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</si>
  <si>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</si>
  <si>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</si>
  <si>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</si>
  <si>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</si>
  <si>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</si>
  <si>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</si>
  <si>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</si>
  <si>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</si>
  <si>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</si>
  <si>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</si>
  <si>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</si>
  <si>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</si>
  <si>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</si>
  <si>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</si>
  <si>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</si>
  <si>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</si>
  <si>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</si>
  <si>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</si>
  <si>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</si>
  <si>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</si>
  <si>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</si>
  <si>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</si>
  <si>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</si>
  <si>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</si>
  <si>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</si>
  <si>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</si>
  <si>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</si>
  <si>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</si>
  <si>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</si>
  <si>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</si>
  <si>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</si>
  <si>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</si>
  <si>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</si>
  <si>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</si>
  <si>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</si>
  <si>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</si>
  <si>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</si>
  <si>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</si>
  <si>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</si>
  <si>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</si>
  <si>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</si>
  <si>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</si>
  <si>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</si>
  <si>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</si>
  <si>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</si>
  <si>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</si>
  <si>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</si>
  <si>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</si>
  <si>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</si>
  <si>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</si>
  <si>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</si>
  <si>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</si>
  <si>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</si>
  <si>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</si>
  <si>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</si>
  <si>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</si>
  <si>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</si>
  <si>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</si>
  <si>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</si>
  <si>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</si>
  <si>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</si>
  <si>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</si>
  <si>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</si>
  <si>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</si>
  <si>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</si>
  <si>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</si>
  <si>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</si>
  <si>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</si>
  <si>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</si>
  <si>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</si>
  <si>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</si>
  <si>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</si>
  <si>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</si>
  <si>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</si>
  <si>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</si>
  <si>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</si>
  <si>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</si>
  <si>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</si>
  <si>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</si>
  <si>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</si>
  <si>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</si>
  <si>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</si>
  <si>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</si>
  <si>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</si>
  <si>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</si>
  <si>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</si>
  <si>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</si>
  <si>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</si>
  <si>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</si>
  <si>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</si>
  <si>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</si>
  <si>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</si>
  <si>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</si>
  <si>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</si>
  <si>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</si>
  <si>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</si>
  <si>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</si>
  <si>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</si>
  <si>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</si>
  <si>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</si>
  <si>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</si>
  <si>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</si>
  <si>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</si>
  <si>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</si>
  <si>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</si>
  <si>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</si>
  <si>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</si>
  <si>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</si>
  <si>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</si>
  <si>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</si>
  <si>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</si>
  <si>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</si>
  <si>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</si>
  <si>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</si>
  <si>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</si>
  <si>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</si>
  <si>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</si>
  <si>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</si>
  <si>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</si>
  <si>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</si>
  <si>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</si>
  <si>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</si>
  <si>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</si>
  <si>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</si>
  <si>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</si>
  <si>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</si>
  <si>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</si>
  <si>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</si>
  <si>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</si>
  <si>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</si>
  <si>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</si>
  <si>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</si>
  <si>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</si>
  <si>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</si>
  <si>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</si>
  <si>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</si>
  <si>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</si>
  <si>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</si>
  <si>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</si>
  <si>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</si>
  <si>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</si>
  <si>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</si>
  <si>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</si>
  <si>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</si>
  <si>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</si>
  <si>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</si>
  <si>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</si>
  <si>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</si>
  <si>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</si>
  <si>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</si>
  <si>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</si>
  <si>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</si>
  <si>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</si>
  <si>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</si>
  <si>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</si>
  <si>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</si>
  <si>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</si>
  <si>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</si>
  <si>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</si>
  <si>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</si>
  <si>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</si>
  <si>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</si>
  <si>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</si>
  <si>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</si>
  <si>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</si>
  <si>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</si>
  <si>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</si>
  <si>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</si>
  <si>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</si>
  <si>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</si>
  <si>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</si>
  <si>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</si>
  <si>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</si>
  <si>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</si>
  <si>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</si>
  <si>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</si>
  <si>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</si>
  <si>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</si>
  <si>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</si>
  <si>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</si>
  <si>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</si>
  <si>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</si>
  <si>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</si>
  <si>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</si>
  <si>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</si>
  <si>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</si>
  <si>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</si>
  <si>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</si>
  <si>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</si>
  <si>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</si>
  <si>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</si>
  <si>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</si>
  <si>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</si>
  <si>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</si>
  <si>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</si>
  <si>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</si>
  <si>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</si>
  <si>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</si>
  <si>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</si>
  <si>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</si>
  <si>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</si>
  <si>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</si>
  <si>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</si>
  <si>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</si>
  <si>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</si>
  <si>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</si>
  <si>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</si>
  <si>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</si>
  <si>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</si>
  <si>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</si>
  <si>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</si>
  <si>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</si>
  <si>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</si>
  <si>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</si>
  <si>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</si>
  <si>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</si>
  <si>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</si>
  <si>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</si>
  <si>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</si>
  <si>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</si>
  <si>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</si>
  <si>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</si>
  <si>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</si>
  <si>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</si>
  <si>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</si>
  <si>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</si>
  <si>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</si>
  <si>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</si>
  <si>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</si>
  <si>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</si>
  <si>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</si>
  <si>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</si>
  <si>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</si>
  <si>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</si>
  <si>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</si>
  <si>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</si>
  <si>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</si>
  <si>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</si>
  <si>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</si>
  <si>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</si>
  <si>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</si>
  <si>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</si>
  <si>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</si>
  <si>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</si>
  <si>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</si>
  <si>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</si>
  <si>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</si>
  <si>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</si>
  <si>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</si>
  <si>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</si>
  <si>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</si>
  <si>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</si>
  <si>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</si>
  <si>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</si>
  <si>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</si>
  <si>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</si>
  <si>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</si>
  <si>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</si>
  <si>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</si>
  <si>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</si>
  <si>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</si>
  <si>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</si>
  <si>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</si>
  <si>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</si>
  <si>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</si>
  <si>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</si>
  <si>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</si>
  <si>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</si>
  <si>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</si>
  <si>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</si>
  <si>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</si>
  <si>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</si>
  <si>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</si>
  <si>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</si>
  <si>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</si>
  <si>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</si>
  <si>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</si>
  <si>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</si>
  <si>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</si>
  <si>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</si>
  <si>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</si>
  <si>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</si>
  <si>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</si>
  <si>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</si>
  <si>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</si>
  <si>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</si>
  <si>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</si>
  <si>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</si>
  <si>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</si>
  <si>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</si>
  <si>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</si>
  <si>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</si>
  <si>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</si>
  <si>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</si>
  <si>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</si>
  <si>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</si>
  <si>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</si>
  <si>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</si>
  <si>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</si>
  <si>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</si>
  <si>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</si>
  <si>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</si>
  <si>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</si>
  <si>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</si>
  <si>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</si>
  <si>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</si>
  <si>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</si>
  <si>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</si>
  <si>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</si>
  <si>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</si>
  <si>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</si>
  <si>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</si>
  <si>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</si>
  <si>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</si>
  <si>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</si>
  <si>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</si>
  <si>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</si>
  <si>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</si>
  <si>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</si>
  <si>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</si>
  <si>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</si>
  <si>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</si>
  <si>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</si>
  <si>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</si>
  <si>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</si>
  <si>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</si>
  <si>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</si>
  <si>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</si>
  <si>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</si>
  <si>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</si>
  <si>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</si>
  <si>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</si>
  <si>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</si>
  <si>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</si>
  <si>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</si>
  <si>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</si>
  <si>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</si>
  <si>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</si>
  <si>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</si>
  <si>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</si>
  <si>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</si>
  <si>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</si>
  <si>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</si>
  <si>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</si>
  <si>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</si>
  <si>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</si>
  <si>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</si>
  <si>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</si>
  <si>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</si>
  <si>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</si>
  <si>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</si>
  <si>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</si>
  <si>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</si>
  <si>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</si>
  <si>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</si>
  <si>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</si>
  <si>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</si>
  <si>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</si>
  <si>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</si>
  <si>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</si>
  <si>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</si>
  <si>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</si>
  <si>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</si>
  <si>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</si>
  <si>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</si>
  <si>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</si>
  <si>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</si>
  <si>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</si>
  <si>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</si>
  <si>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</si>
  <si>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</si>
  <si>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</si>
  <si>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</si>
  <si>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</si>
  <si>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</si>
  <si>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</si>
  <si>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</si>
  <si>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</si>
  <si>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</si>
  <si>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</si>
  <si>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</si>
  <si>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</si>
  <si>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</si>
  <si>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</si>
  <si>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</si>
  <si>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</si>
  <si>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</si>
  <si>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</si>
  <si>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</si>
  <si>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</si>
  <si>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</si>
  <si>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</si>
  <si>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</si>
  <si>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</si>
  <si>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</si>
  <si>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</si>
  <si>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</si>
  <si>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</si>
  <si>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</si>
  <si>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</si>
  <si>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</si>
  <si>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</si>
  <si>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</si>
  <si>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</si>
  <si>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</si>
  <si>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</si>
  <si>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</si>
  <si>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</si>
  <si>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</si>
  <si>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</si>
  <si>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</si>
  <si>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</si>
  <si>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</si>
  <si>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</si>
  <si>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</si>
  <si>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</si>
  <si>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</si>
  <si>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</si>
  <si>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</si>
  <si>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</si>
  <si>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</si>
  <si>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</si>
  <si>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</si>
  <si>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</si>
  <si>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</si>
  <si>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</si>
  <si>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</si>
  <si>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</si>
  <si>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</si>
  <si>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</si>
  <si>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</si>
  <si>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</si>
  <si>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</si>
  <si>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</si>
  <si>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</si>
  <si>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</si>
  <si>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</si>
  <si>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</si>
  <si>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</si>
  <si>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</si>
  <si>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</si>
  <si>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</si>
  <si>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</si>
  <si>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</si>
  <si>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</si>
  <si>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</si>
  <si>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</si>
  <si>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</si>
  <si>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</si>
  <si>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</si>
  <si>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</si>
  <si>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</si>
  <si>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</si>
  <si>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</si>
  <si>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</si>
  <si>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</si>
  <si>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</si>
  <si>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</si>
  <si>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</si>
  <si>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</si>
  <si>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</si>
  <si>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</si>
  <si>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</si>
  <si>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</si>
  <si>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</si>
  <si>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</si>
  <si>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</si>
  <si>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</si>
  <si>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</si>
  <si>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</si>
  <si>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</si>
  <si>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</si>
  <si>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</si>
  <si>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</si>
  <si>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</si>
  <si>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</si>
  <si>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</si>
  <si>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</si>
  <si>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</si>
  <si>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</si>
  <si>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</si>
  <si>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</si>
  <si>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</si>
  <si>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</si>
  <si>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</si>
  <si>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</si>
  <si>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</si>
  <si>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</si>
  <si>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</si>
  <si>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</si>
  <si>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</si>
  <si>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</si>
  <si>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</si>
  <si>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</si>
  <si>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</si>
  <si>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</si>
  <si>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</si>
  <si>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</si>
  <si>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</si>
  <si>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</si>
  <si>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</si>
  <si>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</si>
  <si>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</si>
  <si>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</si>
  <si>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</si>
  <si>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</si>
  <si>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</si>
  <si>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</si>
  <si>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</si>
  <si>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</si>
  <si>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</si>
  <si>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</si>
  <si>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</si>
  <si>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</si>
  <si>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</si>
  <si>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</si>
  <si>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</si>
  <si>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</si>
  <si>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</si>
  <si>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</si>
  <si>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</si>
  <si>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</si>
  <si>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</si>
  <si>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</si>
  <si>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</si>
  <si>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</si>
  <si>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</si>
  <si>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</si>
  <si>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</si>
  <si>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</si>
  <si>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</si>
  <si>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</si>
  <si>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</si>
  <si>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</si>
  <si>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</si>
  <si>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</si>
  <si>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</si>
  <si>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</si>
  <si>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</si>
  <si>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</si>
  <si>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</si>
  <si>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</si>
  <si>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</si>
  <si>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</si>
  <si>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</si>
  <si>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</si>
  <si>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</si>
  <si>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</si>
  <si>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</si>
  <si>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</si>
  <si>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</si>
  <si>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</si>
  <si>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</si>
  <si>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</si>
  <si>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</si>
  <si>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</si>
  <si>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</si>
  <si>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</si>
  <si>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</si>
  <si>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</si>
  <si>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</si>
  <si>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</si>
  <si>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</si>
  <si>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</si>
  <si>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</si>
  <si>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</si>
  <si>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</si>
  <si>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</si>
  <si>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</si>
  <si>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</si>
  <si>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</si>
  <si>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</si>
  <si>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</si>
  <si>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</si>
  <si>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</si>
  <si>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</si>
  <si>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</si>
  <si>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</si>
  <si>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</si>
  <si>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</si>
  <si>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</si>
  <si>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</si>
  <si>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</si>
  <si>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</si>
  <si>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</si>
  <si>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</si>
  <si>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</si>
  <si>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</si>
  <si>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</si>
  <si>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</si>
  <si>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</si>
  <si>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</si>
  <si>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</si>
  <si>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</si>
  <si>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</si>
  <si>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</si>
  <si>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</si>
  <si>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</si>
  <si>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</si>
  <si>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</si>
  <si>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</si>
  <si>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</si>
  <si>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</si>
  <si>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</si>
  <si>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</si>
  <si>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</si>
  <si>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</si>
  <si>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</si>
  <si>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</si>
  <si>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</si>
  <si>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</si>
  <si>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</si>
  <si>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</si>
  <si>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</si>
  <si>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</si>
  <si>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</si>
  <si>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</si>
  <si>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</si>
  <si>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</si>
  <si>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</si>
  <si>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</si>
  <si>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</si>
  <si>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</si>
  <si>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</si>
  <si>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</si>
  <si>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</si>
  <si>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</si>
  <si>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</si>
  <si>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</si>
  <si>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</si>
  <si>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</si>
  <si>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</si>
  <si>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</si>
  <si>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</si>
  <si>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</si>
  <si>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</si>
  <si>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</si>
  <si>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</si>
  <si>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</si>
  <si>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</si>
  <si>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</si>
  <si>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</si>
  <si>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</si>
  <si>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</si>
  <si>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</si>
  <si>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</si>
  <si>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</si>
  <si>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</si>
  <si>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</si>
  <si>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</si>
  <si>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</si>
  <si>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</si>
  <si>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</si>
  <si>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</si>
  <si>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</si>
  <si>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</si>
  <si>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</si>
  <si>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</si>
  <si>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</si>
  <si>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</si>
  <si>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</si>
  <si>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</si>
  <si>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</si>
  <si>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</si>
  <si>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</si>
  <si>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</si>
  <si>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</si>
  <si>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</si>
  <si>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</si>
  <si>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</si>
  <si>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</si>
  <si>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</si>
  <si>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</si>
  <si>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</si>
  <si>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</si>
  <si>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</si>
  <si>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</si>
  <si>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</si>
  <si>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</si>
  <si>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</si>
  <si>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</si>
  <si>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</si>
  <si>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</si>
  <si>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</si>
  <si>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</si>
  <si>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</si>
  <si>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</si>
  <si>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</si>
  <si>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</si>
  <si>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</si>
  <si>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</si>
  <si>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</si>
  <si>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</si>
  <si>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</si>
  <si>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</si>
  <si>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</si>
  <si>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</si>
  <si>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</si>
  <si>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</si>
  <si>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</si>
  <si>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</si>
  <si>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</si>
  <si>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</si>
  <si>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</si>
  <si>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</si>
  <si>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</si>
  <si>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</si>
  <si>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</si>
  <si>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</si>
  <si>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</si>
  <si>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</si>
  <si>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</si>
  <si>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</si>
  <si>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</si>
  <si>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</si>
  <si>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</si>
  <si>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</si>
  <si>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</si>
  <si>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</si>
  <si>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</si>
  <si>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</si>
  <si>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</si>
  <si>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</si>
  <si>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</si>
  <si>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</si>
  <si>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</si>
  <si>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</si>
  <si>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</si>
  <si>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</si>
  <si>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</si>
  <si>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</si>
  <si>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</si>
  <si>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</si>
  <si>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</si>
  <si>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</si>
  <si>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</si>
  <si>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</si>
  <si>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</si>
  <si>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</si>
  <si>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</si>
  <si>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</si>
  <si>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</si>
  <si>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</si>
  <si>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</si>
  <si>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</si>
  <si>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</si>
  <si>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</si>
  <si>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</si>
  <si>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</si>
  <si>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</si>
  <si>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</si>
  <si>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</si>
  <si>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</si>
  <si>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</si>
  <si>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</si>
  <si>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</si>
  <si>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</si>
  <si>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</si>
  <si>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</si>
  <si>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</si>
  <si>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</si>
  <si>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</si>
  <si>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</si>
  <si>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</si>
  <si>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</si>
  <si>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</si>
  <si>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</si>
  <si>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</si>
  <si>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</si>
  <si>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</si>
  <si>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</si>
  <si>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</si>
  <si>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</si>
  <si>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</si>
  <si>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</si>
  <si>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</si>
  <si>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</si>
  <si>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</si>
  <si>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</si>
  <si>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</si>
  <si>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</si>
  <si>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</si>
  <si>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</si>
  <si>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</si>
  <si>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</si>
  <si>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</si>
  <si>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</si>
  <si>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</si>
  <si>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</si>
  <si>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</si>
  <si>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</si>
  <si>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</si>
  <si>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</si>
  <si>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</si>
  <si>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</si>
  <si>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</si>
  <si>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</si>
  <si>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</si>
  <si>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</si>
  <si>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</si>
  <si>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</si>
  <si>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</si>
  <si>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</si>
  <si>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</si>
  <si>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</si>
  <si>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</si>
  <si>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</si>
  <si>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</si>
  <si>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</si>
  <si>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</si>
  <si>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</si>
  <si>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</si>
  <si>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</si>
  <si>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</si>
  <si>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</si>
  <si>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</si>
  <si>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</si>
  <si>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</si>
  <si>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</si>
  <si>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</si>
  <si>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</si>
  <si>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</si>
  <si>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</si>
  <si>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</si>
  <si>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</si>
  <si>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</si>
  <si>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</si>
  <si>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</si>
  <si>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</si>
  <si>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</si>
  <si>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</si>
  <si>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</si>
  <si>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</si>
  <si>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</si>
  <si>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</si>
  <si>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</si>
  <si>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</si>
  <si>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</si>
  <si>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</si>
  <si>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</si>
  <si>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</si>
  <si>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</si>
  <si>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</si>
  <si>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</si>
  <si>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</si>
  <si>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</si>
  <si>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</si>
  <si>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</si>
  <si>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</si>
  <si>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</si>
  <si>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</si>
  <si>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</si>
  <si>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</si>
  <si>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</si>
  <si>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</si>
  <si>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</si>
  <si>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</si>
  <si>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</si>
  <si>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</si>
  <si>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</si>
  <si>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</si>
  <si>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</si>
  <si>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</si>
  <si>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</si>
  <si>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</si>
  <si>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</si>
  <si>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</si>
  <si>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</si>
  <si>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</si>
  <si>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</si>
  <si>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</si>
  <si>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</si>
  <si>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</si>
  <si>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</si>
  <si>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</si>
  <si>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</si>
  <si>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</si>
  <si>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</si>
  <si>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</si>
  <si>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</si>
  <si>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</si>
  <si>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</si>
  <si>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</si>
  <si>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</si>
  <si>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</si>
  <si>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</si>
  <si>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</si>
  <si>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</si>
  <si>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</si>
  <si>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</si>
  <si>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</si>
  <si>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</si>
  <si>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</si>
  <si>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</si>
  <si>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</si>
  <si>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</si>
  <si>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</si>
  <si>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</si>
  <si>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</si>
  <si>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</si>
  <si>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</si>
  <si>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</si>
  <si>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</si>
  <si>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</si>
  <si>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</si>
  <si>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</si>
  <si>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</si>
  <si>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</si>
  <si>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</si>
  <si>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</si>
  <si>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</si>
  <si>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</si>
  <si>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</si>
  <si>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</si>
  <si>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</si>
  <si>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</si>
  <si>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</si>
  <si>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</si>
  <si>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</si>
  <si>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</si>
  <si>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</si>
  <si>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</si>
  <si>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</si>
  <si>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</si>
  <si>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</si>
  <si>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</si>
  <si>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</si>
  <si>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</si>
  <si>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</si>
  <si>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</si>
  <si>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</si>
  <si>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</si>
  <si>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</si>
  <si>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</si>
  <si>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</si>
  <si>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</si>
  <si>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</si>
  <si>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</si>
  <si>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</si>
  <si>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</si>
  <si>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</si>
  <si>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</si>
  <si>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</si>
  <si>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</si>
  <si>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</si>
  <si>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</si>
  <si>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</si>
  <si>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</si>
  <si>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</si>
  <si>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</si>
  <si>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</si>
  <si>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</si>
  <si>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</si>
  <si>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</si>
  <si>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</si>
  <si>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</si>
  <si>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</si>
  <si>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</si>
  <si>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</si>
  <si>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</si>
  <si>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</si>
  <si>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</si>
  <si>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</si>
  <si>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</si>
  <si>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</si>
  <si>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</si>
  <si>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</si>
  <si>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</si>
  <si>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</si>
  <si>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</si>
  <si>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</si>
  <si>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</si>
  <si>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</si>
  <si>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</si>
  <si>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</si>
  <si>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</si>
  <si>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</si>
  <si>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</si>
  <si>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</si>
  <si>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</si>
  <si>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</si>
  <si>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</si>
  <si>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</si>
  <si>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</si>
  <si>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</si>
  <si>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</si>
  <si>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</si>
  <si>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</si>
  <si>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</si>
  <si>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</si>
  <si>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</si>
  <si>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</si>
  <si>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</si>
  <si>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</si>
  <si>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</si>
  <si>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</si>
  <si>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</si>
  <si>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</si>
  <si>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</si>
  <si>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</si>
  <si>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</si>
  <si>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</si>
  <si>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</si>
  <si>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</si>
  <si>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</si>
  <si>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</si>
  <si>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</si>
  <si>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</si>
  <si>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</si>
  <si>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</si>
  <si>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</si>
  <si>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</si>
  <si>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</si>
  <si>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</si>
  <si>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</si>
  <si>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</si>
  <si>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</si>
  <si>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</si>
  <si>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</si>
  <si>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</si>
  <si>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</si>
  <si>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</si>
  <si>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</si>
  <si>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</si>
  <si>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</si>
  <si>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</si>
  <si>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</si>
  <si>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</si>
  <si>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</si>
  <si>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</si>
  <si>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</si>
  <si>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</si>
  <si>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</si>
  <si>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</si>
  <si>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</si>
  <si>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</si>
  <si>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</si>
  <si>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</si>
  <si>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</si>
  <si>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</si>
  <si>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</si>
  <si>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</si>
  <si>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</si>
  <si>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</si>
  <si>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</si>
  <si>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</si>
  <si>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</si>
  <si>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</si>
  <si>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</si>
  <si>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</si>
  <si>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</si>
  <si>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</si>
  <si>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</si>
  <si>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</si>
  <si>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</si>
  <si>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</si>
  <si>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</si>
  <si>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</si>
  <si>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</si>
  <si>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</si>
  <si>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</si>
  <si>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</si>
  <si>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</si>
  <si>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</si>
  <si>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</si>
  <si>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</si>
  <si>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</si>
  <si>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</si>
  <si>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</si>
  <si>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</si>
  <si>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</si>
  <si>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</si>
  <si>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</si>
  <si>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</si>
  <si>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</si>
  <si>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</si>
  <si>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</si>
  <si>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</si>
  <si>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</si>
  <si>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</si>
  <si>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</si>
  <si>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</si>
  <si>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</si>
  <si>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</si>
  <si>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</si>
  <si>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</si>
  <si>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</si>
  <si>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</si>
  <si>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</si>
  <si>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</si>
  <si>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</si>
  <si>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</si>
  <si>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</si>
  <si>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</si>
  <si>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</si>
  <si>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</si>
  <si>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</si>
  <si>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</si>
  <si>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</si>
  <si>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</si>
  <si>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</si>
  <si>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</si>
  <si>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</si>
  <si>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</si>
  <si>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</si>
  <si>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</si>
  <si>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</si>
  <si>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</si>
  <si>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</si>
  <si>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</si>
  <si>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</si>
  <si>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</si>
  <si>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</si>
  <si>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</si>
  <si>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</si>
  <si>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</si>
  <si>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</si>
  <si>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</si>
  <si>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</si>
  <si>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</si>
  <si>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</si>
  <si>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</si>
  <si>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</si>
  <si>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</si>
  <si>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</si>
  <si>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</si>
  <si>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</si>
  <si>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</si>
  <si>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</si>
  <si>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</si>
  <si>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</si>
  <si>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</si>
  <si>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</si>
  <si>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</si>
  <si>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</si>
  <si>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</si>
  <si>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</si>
  <si>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</si>
  <si>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</si>
  <si>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</si>
  <si>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</si>
  <si>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</si>
  <si>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</si>
  <si>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</si>
  <si>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</si>
  <si>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</si>
  <si>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</si>
  <si>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</si>
  <si>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</si>
  <si>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</si>
  <si>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</si>
  <si>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</si>
  <si>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</si>
  <si>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</si>
  <si>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</si>
  <si>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</si>
  <si>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</si>
  <si>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</si>
  <si>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</si>
  <si>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</si>
  <si>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</si>
  <si>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</si>
  <si>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</si>
  <si>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</si>
  <si>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</si>
  <si>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</si>
  <si>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</si>
  <si>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</si>
  <si>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</si>
  <si>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</si>
  <si>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</si>
  <si>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</si>
  <si>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</si>
  <si>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</si>
  <si>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</si>
  <si>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</si>
  <si>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</si>
  <si>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</si>
  <si>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</si>
  <si>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</si>
  <si>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</si>
  <si>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</si>
  <si>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</si>
  <si>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</si>
  <si>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</si>
  <si>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</si>
  <si>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</si>
  <si>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</si>
  <si>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</si>
  <si>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</si>
  <si>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</si>
  <si>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</si>
  <si>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</si>
  <si>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</si>
  <si>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</si>
  <si>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</si>
  <si>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</si>
  <si>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</si>
  <si>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</si>
  <si>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</si>
  <si>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</si>
  <si>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</si>
  <si>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</si>
  <si>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</si>
  <si>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</si>
  <si>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</si>
  <si>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</si>
  <si>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</si>
  <si>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</si>
  <si>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</si>
  <si>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</si>
  <si>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</si>
  <si>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</si>
  <si>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</si>
  <si>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</si>
  <si>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</si>
  <si>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</si>
  <si>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</si>
  <si>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</si>
  <si>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</si>
  <si>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</si>
  <si>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</si>
  <si>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</si>
  <si>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</si>
  <si>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</si>
  <si>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</si>
  <si>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</si>
  <si>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</si>
  <si>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</si>
  <si>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</si>
  <si>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</si>
  <si>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</si>
  <si>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</si>
  <si>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</si>
  <si>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</si>
  <si>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</si>
  <si>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</si>
  <si>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</si>
  <si>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</si>
  <si>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</si>
  <si>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</si>
  <si>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</si>
  <si>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</si>
  <si>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</si>
  <si>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</si>
  <si>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</si>
  <si>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</si>
  <si>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</si>
  <si>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</si>
  <si>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</si>
  <si>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</si>
  <si>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</si>
  <si>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</si>
  <si>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</si>
  <si>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</si>
  <si>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</si>
  <si>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</si>
  <si>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</si>
  <si>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</si>
  <si>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</si>
  <si>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</si>
  <si>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</si>
  <si>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</si>
  <si>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</si>
  <si>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</si>
  <si>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</si>
  <si>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</si>
  <si>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</si>
  <si>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</si>
  <si>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</si>
  <si>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</si>
  <si>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</si>
  <si>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</si>
  <si>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</si>
  <si>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</si>
  <si>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</si>
  <si>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</si>
  <si>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</si>
  <si>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</si>
  <si>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</si>
  <si>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</si>
  <si>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</si>
  <si>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</si>
  <si>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</si>
  <si>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</si>
  <si>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</si>
  <si>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</si>
  <si>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</si>
  <si>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</si>
  <si>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</si>
  <si>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</si>
  <si>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</si>
  <si>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</si>
  <si>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</si>
  <si>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</si>
  <si>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</si>
  <si>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</si>
  <si>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</si>
  <si>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</si>
  <si>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</si>
  <si>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</si>
  <si>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</si>
  <si>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</si>
  <si>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</si>
  <si>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</si>
  <si>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</si>
  <si>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</si>
  <si>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</si>
  <si>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</si>
  <si>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</si>
  <si>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</si>
  <si>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</si>
  <si>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</si>
  <si>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</si>
  <si>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</si>
  <si>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</si>
  <si>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</si>
  <si>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</si>
  <si>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</si>
  <si>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</si>
  <si>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</si>
  <si>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</si>
  <si>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</si>
  <si>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</si>
  <si>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</si>
  <si>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</si>
  <si>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</si>
  <si>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</si>
  <si>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</si>
  <si>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</si>
  <si>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</si>
  <si>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</si>
  <si>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</si>
  <si>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</si>
  <si>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</si>
  <si>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</si>
  <si>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</si>
  <si>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</si>
  <si>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</si>
  <si>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</si>
  <si>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</si>
  <si>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</si>
  <si>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</si>
  <si>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</si>
  <si>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</si>
  <si>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</si>
  <si>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</si>
  <si>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</si>
  <si>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</si>
  <si>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</si>
  <si>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</si>
  <si>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</si>
  <si>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</si>
  <si>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</si>
  <si>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</si>
  <si>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</si>
  <si>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</si>
  <si>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</si>
  <si>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</si>
  <si>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</si>
  <si>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</si>
  <si>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</si>
  <si>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</si>
  <si>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</si>
  <si>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</si>
  <si>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</si>
  <si>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</si>
  <si>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</si>
  <si>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</si>
  <si>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</si>
  <si>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</si>
  <si>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</si>
  <si>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</si>
  <si>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</si>
  <si>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</si>
  <si>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</si>
  <si>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</si>
  <si>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</si>
  <si>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</si>
  <si>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</si>
  <si>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</si>
  <si>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</si>
  <si>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</si>
  <si>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</si>
  <si>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</si>
  <si>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</si>
  <si>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</si>
  <si>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</si>
  <si>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</si>
  <si>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</si>
  <si>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</si>
  <si>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</si>
  <si>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</si>
  <si>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</si>
  <si>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</si>
  <si>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</si>
  <si>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</si>
  <si>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</si>
  <si>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</si>
  <si>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</si>
  <si>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</si>
  <si>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</si>
  <si>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</si>
  <si>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</si>
  <si>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</si>
  <si>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</si>
  <si>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</si>
  <si>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</si>
  <si>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</si>
  <si>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</si>
  <si>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</si>
  <si>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</si>
  <si>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</si>
  <si>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</si>
  <si>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</si>
  <si>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</si>
  <si>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</si>
  <si>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</si>
  <si>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</si>
  <si>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</si>
  <si>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</si>
  <si>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</si>
  <si>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</si>
  <si>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</si>
  <si>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</si>
  <si>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</si>
  <si>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</si>
  <si>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</si>
  <si>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</si>
  <si>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</si>
  <si>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</si>
  <si>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</si>
  <si>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</si>
  <si>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</si>
  <si>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</si>
  <si>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</si>
  <si>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</si>
  <si>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</si>
  <si>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</si>
  <si>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</si>
  <si>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</si>
  <si>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</si>
  <si>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</si>
  <si>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</si>
  <si>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</si>
  <si>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</si>
  <si>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</si>
  <si>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</si>
  <si>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</si>
  <si>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</si>
  <si>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</si>
  <si>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</si>
  <si>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</si>
  <si>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</si>
  <si>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</si>
  <si>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</si>
  <si>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</si>
  <si>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</si>
  <si>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</si>
  <si>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</si>
  <si>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</si>
  <si>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</si>
  <si>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</si>
  <si>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</si>
  <si>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</si>
  <si>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</si>
  <si>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</si>
  <si>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</si>
  <si>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</si>
  <si>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</si>
  <si>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</si>
  <si>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</si>
  <si>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</si>
  <si>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</si>
  <si>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</si>
  <si>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</si>
  <si>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</si>
  <si>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</si>
  <si>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</si>
  <si>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</si>
  <si>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</si>
  <si>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</si>
  <si>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</si>
  <si>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</si>
  <si>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</si>
  <si>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</si>
  <si>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</si>
  <si>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</si>
  <si>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</si>
  <si>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</si>
  <si>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</si>
  <si>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</si>
  <si>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</si>
  <si>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</si>
  <si>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</si>
  <si>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</si>
  <si>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</si>
  <si>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</si>
  <si>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</si>
  <si>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</si>
  <si>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</si>
  <si>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</si>
  <si>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</si>
  <si>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</si>
  <si>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</si>
  <si>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</si>
  <si>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</si>
  <si>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</si>
  <si>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</si>
  <si>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</si>
  <si>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</si>
  <si>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</si>
  <si>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</si>
  <si>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</si>
  <si>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</si>
  <si>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</si>
  <si>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</si>
  <si>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</si>
  <si>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</si>
  <si>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</si>
  <si>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</si>
  <si>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</si>
  <si>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</si>
  <si>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</si>
  <si>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</si>
  <si>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</si>
  <si>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</si>
  <si>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</si>
  <si>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</si>
  <si>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</si>
  <si>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</si>
  <si>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</si>
  <si>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</si>
  <si>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</si>
  <si>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</si>
  <si>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</si>
  <si>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</si>
  <si>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</si>
  <si>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</si>
  <si>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</si>
  <si>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</si>
  <si>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</si>
  <si>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</si>
  <si>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</si>
  <si>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</si>
  <si>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</si>
  <si>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</si>
  <si>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</si>
  <si>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</si>
  <si>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</si>
  <si>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</si>
  <si>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</si>
  <si>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</si>
  <si>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</si>
  <si>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</si>
  <si>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</si>
  <si>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</si>
  <si>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</si>
  <si>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</si>
  <si>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</si>
  <si>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</si>
  <si>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</si>
  <si>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</si>
  <si>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</si>
  <si>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</si>
  <si>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</si>
  <si>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</si>
  <si>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</si>
  <si>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</si>
  <si>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</si>
  <si>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</si>
  <si>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</si>
  <si>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</si>
  <si>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</si>
  <si>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</si>
  <si>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</si>
  <si>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</si>
  <si>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</si>
  <si>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</si>
  <si>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</si>
  <si>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</si>
  <si>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</si>
  <si>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</si>
  <si>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</si>
  <si>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</si>
  <si>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</si>
  <si>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</si>
  <si>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</si>
  <si>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</si>
  <si>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</si>
  <si>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</si>
  <si>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</si>
  <si>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</si>
  <si>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</si>
  <si>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</si>
  <si>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</si>
  <si>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</si>
  <si>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</si>
  <si>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</si>
  <si>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</si>
  <si>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</si>
  <si>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</si>
  <si>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</si>
  <si>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</si>
  <si>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</si>
  <si>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</si>
  <si>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</si>
  <si>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</si>
  <si>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</si>
  <si>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</si>
  <si>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</si>
  <si>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</si>
  <si>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</si>
  <si>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</si>
  <si>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</si>
  <si>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</si>
  <si>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</si>
  <si>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</si>
  <si>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</si>
  <si>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</si>
  <si>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</si>
  <si>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</si>
  <si>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</si>
  <si>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</si>
  <si>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</si>
  <si>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</si>
  <si>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</si>
  <si>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</si>
  <si>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</si>
  <si>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</si>
  <si>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</si>
  <si>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</si>
  <si>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</si>
  <si>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</si>
  <si>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</si>
  <si>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</si>
  <si>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</si>
  <si>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</si>
  <si>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</si>
  <si>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</si>
  <si>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</si>
  <si>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</si>
  <si>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</si>
  <si>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</si>
  <si>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</si>
  <si>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</si>
  <si>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</si>
  <si>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</si>
  <si>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</si>
  <si>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</si>
  <si>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</si>
  <si>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</si>
  <si>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</si>
  <si>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</si>
  <si>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</si>
  <si>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</si>
  <si>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</si>
  <si>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</si>
  <si>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</si>
  <si>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</si>
  <si>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</si>
  <si>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</si>
  <si>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</si>
  <si>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</si>
  <si>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</si>
  <si>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</si>
  <si>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</si>
  <si>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</si>
  <si>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</si>
  <si>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</si>
  <si>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</si>
  <si>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</si>
  <si>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</si>
  <si>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</si>
  <si>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</si>
  <si>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</si>
  <si>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</si>
  <si>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</si>
  <si>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</si>
  <si>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</si>
  <si>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</si>
  <si>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</si>
  <si>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</si>
  <si>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</si>
  <si>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</si>
  <si>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</si>
  <si>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</si>
  <si>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</si>
  <si>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</si>
  <si>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</si>
  <si>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</si>
  <si>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</si>
  <si>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</si>
  <si>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</si>
  <si>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</si>
  <si>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</si>
  <si>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</si>
  <si>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</si>
  <si>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</si>
  <si>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</si>
  <si>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</si>
  <si>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</si>
  <si>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</si>
  <si>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</si>
  <si>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</si>
  <si>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</si>
  <si>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</si>
  <si>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</si>
  <si>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</si>
  <si>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</si>
  <si>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</si>
  <si>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</si>
  <si>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</si>
  <si>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</si>
  <si>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</si>
  <si>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</si>
  <si>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</si>
  <si>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</si>
  <si>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</si>
  <si>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</si>
  <si>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</si>
  <si>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</si>
  <si>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</si>
  <si>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</si>
  <si>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</si>
  <si>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</si>
  <si>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</si>
  <si>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</si>
  <si>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</si>
  <si>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</si>
  <si>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</si>
  <si>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</si>
  <si>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</si>
  <si>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</si>
  <si>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</si>
  <si>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</si>
  <si>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</si>
  <si>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</si>
  <si>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</si>
  <si>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</si>
  <si>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</si>
  <si>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</si>
  <si>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</si>
  <si>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</si>
  <si>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</si>
  <si>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</si>
  <si>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</si>
  <si>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</si>
  <si>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</si>
  <si>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</si>
  <si>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</si>
  <si>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</si>
  <si>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</si>
  <si>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</si>
  <si>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</si>
  <si>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</si>
  <si>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</si>
  <si>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</si>
  <si>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</si>
  <si>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</si>
  <si>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</si>
  <si>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</si>
  <si>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</si>
  <si>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</si>
  <si>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</si>
  <si>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</si>
  <si>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</si>
  <si>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</si>
  <si>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</si>
  <si>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</si>
  <si>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</si>
  <si>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</si>
  <si>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</si>
  <si>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</si>
  <si>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</si>
  <si>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</si>
  <si>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</si>
  <si>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</si>
  <si>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</si>
  <si>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</si>
  <si>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</si>
  <si>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</si>
  <si>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</si>
  <si>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</si>
  <si>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</si>
  <si>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</si>
  <si>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</si>
  <si>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</si>
  <si>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</si>
  <si>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</si>
  <si>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</si>
  <si>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</si>
  <si>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</si>
  <si>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</si>
  <si>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</si>
  <si>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</si>
  <si>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</si>
  <si>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</si>
  <si>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</si>
  <si>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</si>
  <si>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</si>
  <si>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</si>
  <si>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</si>
  <si>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</si>
  <si>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</si>
  <si>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</si>
  <si>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</si>
  <si>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</si>
  <si>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</si>
  <si>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</si>
  <si>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</si>
  <si>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</si>
  <si>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</si>
  <si>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</si>
  <si>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</si>
  <si>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</si>
  <si>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</si>
  <si>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</si>
  <si>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</si>
  <si>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</si>
  <si>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</si>
  <si>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</si>
  <si>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</si>
  <si>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</si>
  <si>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</si>
  <si>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</si>
  <si>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</si>
  <si>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</si>
  <si>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</si>
  <si>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</si>
  <si>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</si>
  <si>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</si>
  <si>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</si>
  <si>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</si>
  <si>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</si>
  <si>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</si>
  <si>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</si>
  <si>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</si>
  <si>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</si>
  <si>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</si>
  <si>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</si>
  <si>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</si>
  <si>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</si>
  <si>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</si>
  <si>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</si>
  <si>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</si>
  <si>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</si>
  <si>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</si>
  <si>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</si>
  <si>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</si>
  <si>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</si>
  <si>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</si>
  <si>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</si>
  <si>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</si>
  <si>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</si>
  <si>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</si>
  <si>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</si>
  <si>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</si>
  <si>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</si>
  <si>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</si>
  <si>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</si>
  <si>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</si>
  <si>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</si>
  <si>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</si>
  <si>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</si>
  <si>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</si>
  <si>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</si>
  <si>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</si>
  <si>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</si>
  <si>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</si>
  <si>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</si>
  <si>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</si>
  <si>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</si>
  <si>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</si>
  <si>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</si>
  <si>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</si>
  <si>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</si>
  <si>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</si>
  <si>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</si>
  <si>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</si>
  <si>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</si>
  <si>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</si>
  <si>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</si>
  <si>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</si>
  <si>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</si>
  <si>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</si>
  <si>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</si>
  <si>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</si>
  <si>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</si>
  <si>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</si>
  <si>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</si>
  <si>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</si>
  <si>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</si>
  <si>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</si>
  <si>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</si>
  <si>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</si>
  <si>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</si>
  <si>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</si>
  <si>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</si>
  <si>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</si>
  <si>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</si>
  <si>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</si>
  <si>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</si>
  <si>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</si>
  <si>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</si>
  <si>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</si>
  <si>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</si>
  <si>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</si>
  <si>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</si>
  <si>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</si>
  <si>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</si>
  <si>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</si>
  <si>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</si>
  <si>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</si>
  <si>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</si>
  <si>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</si>
  <si>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</si>
  <si>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</si>
  <si>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</si>
  <si>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</si>
  <si>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</si>
  <si>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</si>
  <si>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</si>
  <si>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</si>
  <si>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</si>
  <si>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</si>
  <si>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</si>
  <si>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</si>
  <si>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</si>
  <si>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</si>
  <si>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</si>
  <si>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</si>
  <si>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</si>
  <si>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</si>
  <si>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</si>
  <si>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</si>
  <si>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</si>
  <si>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</si>
  <si>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</si>
  <si>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</si>
  <si>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</si>
  <si>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</si>
  <si>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</si>
  <si>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</si>
  <si>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</si>
  <si>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</si>
  <si>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</si>
  <si>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</si>
  <si>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</si>
  <si>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</si>
  <si>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</si>
  <si>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</si>
  <si>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</si>
  <si>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</si>
  <si>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</si>
  <si>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</si>
  <si>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</si>
  <si>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</si>
  <si>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</si>
  <si>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</si>
  <si>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</si>
  <si>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</si>
  <si>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</si>
  <si>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</si>
  <si>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</si>
  <si>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</si>
  <si>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</si>
  <si>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</si>
  <si>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</si>
  <si>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</si>
  <si>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</si>
  <si>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</si>
  <si>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</si>
  <si>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</si>
  <si>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</si>
  <si>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</si>
  <si>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</si>
  <si>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</si>
  <si>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</si>
  <si>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</si>
  <si>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</si>
  <si>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</si>
  <si>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</si>
  <si>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</si>
  <si>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</si>
  <si>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</si>
  <si>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</si>
  <si>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</si>
  <si>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</si>
  <si>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</si>
  <si>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</si>
  <si>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</si>
  <si>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</si>
  <si>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</si>
  <si>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</si>
  <si>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</si>
  <si>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</si>
  <si>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</si>
  <si>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</si>
  <si>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</si>
  <si>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</si>
  <si>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</si>
  <si>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</si>
  <si>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</si>
  <si>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</si>
  <si>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</si>
  <si>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</si>
  <si>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</si>
  <si>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</si>
  <si>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</si>
  <si>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</si>
  <si>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</si>
  <si>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</si>
  <si>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</si>
  <si>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</si>
  <si>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</si>
  <si>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</si>
  <si>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</si>
  <si>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</si>
  <si>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</si>
  <si>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</si>
  <si>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</si>
  <si>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</si>
  <si>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</si>
  <si>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</si>
  <si>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</si>
  <si>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</si>
  <si>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</si>
  <si>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</si>
  <si>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</si>
  <si>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</si>
  <si>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</si>
  <si>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</si>
  <si>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</si>
  <si>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</si>
  <si>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</si>
  <si>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</si>
  <si>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</si>
  <si>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</si>
  <si>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</si>
  <si>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</si>
  <si>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</si>
  <si>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</si>
  <si>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</si>
  <si>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</si>
  <si>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</si>
  <si>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</si>
  <si>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</si>
  <si>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</si>
  <si>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</si>
  <si>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</si>
  <si>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</si>
  <si>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</si>
  <si>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</si>
  <si>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</si>
  <si>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</si>
  <si>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</si>
  <si>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</si>
  <si>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</si>
  <si>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</si>
  <si>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</si>
  <si>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</si>
  <si>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</si>
  <si>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</si>
  <si>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</si>
  <si>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</si>
  <si>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</si>
  <si>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</si>
  <si>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</si>
  <si>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</si>
  <si>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</si>
  <si>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</si>
  <si>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</si>
  <si>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</si>
  <si>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</si>
  <si>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</si>
  <si>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</si>
  <si>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</si>
  <si>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</si>
  <si>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</si>
  <si>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</si>
  <si>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</si>
  <si>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</si>
  <si>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</si>
  <si>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</si>
  <si>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</si>
  <si>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</si>
  <si>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</si>
  <si>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</si>
  <si>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</si>
  <si>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</si>
  <si>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</si>
  <si>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</si>
  <si>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</si>
  <si>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</si>
  <si>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</si>
  <si>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</si>
  <si>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</si>
  <si>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</si>
  <si>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</si>
  <si>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</si>
  <si>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</si>
  <si>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</si>
  <si>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</si>
  <si>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</si>
  <si>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</si>
  <si>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</si>
  <si>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</si>
  <si>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</si>
  <si>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</si>
  <si>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</si>
  <si>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</si>
  <si>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</si>
  <si>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</si>
  <si>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</si>
  <si>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</si>
  <si>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</si>
  <si>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</si>
  <si>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</si>
  <si>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</si>
  <si>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</si>
  <si>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</si>
  <si>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</si>
  <si>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</si>
  <si>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</si>
  <si>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</si>
  <si>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</si>
  <si>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</si>
  <si>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</si>
  <si>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</si>
  <si>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</si>
  <si>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</si>
  <si>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</si>
  <si>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</si>
  <si>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</si>
  <si>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</si>
  <si>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</si>
  <si>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</si>
  <si>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</si>
  <si>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</si>
  <si>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</si>
  <si>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</si>
  <si>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</si>
  <si>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</si>
  <si>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</si>
  <si>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</si>
  <si>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</si>
  <si>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</si>
  <si>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</si>
  <si>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</si>
  <si>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</si>
  <si>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</si>
  <si>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</si>
  <si>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</si>
  <si>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</si>
  <si>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</si>
  <si>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</si>
  <si>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</si>
  <si>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</si>
  <si>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</si>
  <si>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</si>
  <si>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</si>
  <si>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</si>
  <si>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</si>
  <si>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</si>
  <si>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</si>
  <si>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</si>
  <si>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</si>
  <si>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</si>
  <si>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</si>
  <si>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</si>
  <si>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</si>
  <si>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</si>
  <si>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</si>
  <si>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</si>
  <si>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</si>
  <si>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</si>
  <si>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</si>
  <si>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</si>
  <si>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</si>
  <si>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</si>
  <si>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</si>
  <si>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</si>
  <si>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</si>
  <si>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</si>
  <si>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</si>
  <si>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</si>
  <si>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</si>
  <si>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</si>
  <si>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</si>
  <si>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</si>
  <si>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</si>
  <si>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</si>
  <si>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</si>
  <si>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</si>
  <si>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</si>
  <si>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</si>
  <si>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</si>
  <si>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</si>
  <si>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</si>
  <si>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</si>
  <si>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</si>
  <si>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</si>
  <si>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</si>
  <si>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</si>
  <si>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</si>
  <si>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</si>
  <si>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</si>
  <si>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</si>
  <si>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</si>
  <si>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</si>
  <si>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</si>
  <si>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</si>
  <si>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</si>
  <si>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</si>
  <si>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</si>
  <si>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</si>
  <si>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</si>
  <si>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</si>
  <si>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</si>
  <si>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</si>
  <si>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</si>
  <si>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</si>
  <si>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</si>
  <si>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</si>
  <si>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</si>
  <si>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</si>
  <si>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</si>
  <si>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</si>
  <si>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</si>
  <si>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</si>
  <si>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</si>
  <si>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</si>
  <si>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</si>
  <si>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</si>
  <si>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</si>
  <si>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</si>
  <si>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</si>
  <si>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</si>
  <si>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</si>
  <si>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</si>
  <si>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</si>
  <si>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</si>
  <si>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</si>
  <si>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</si>
  <si>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</si>
  <si>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</si>
  <si>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</si>
  <si>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</si>
  <si>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</si>
  <si>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</si>
  <si>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</si>
  <si>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</si>
  <si>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</si>
  <si>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</si>
  <si>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</si>
  <si>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</si>
  <si>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</si>
  <si>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</si>
  <si>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</si>
  <si>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</si>
  <si>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</si>
  <si>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</si>
  <si>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</si>
  <si>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</si>
  <si>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</si>
  <si>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</si>
  <si>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</si>
  <si>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</si>
  <si>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</si>
  <si>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</si>
  <si>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</si>
  <si>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</si>
  <si>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</si>
  <si>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</si>
  <si>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</si>
  <si>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</si>
  <si>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</si>
  <si>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</si>
  <si>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</si>
  <si>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</si>
  <si>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</si>
  <si>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</si>
  <si>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</si>
  <si>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</si>
  <si>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</si>
  <si>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</si>
  <si>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</si>
  <si>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</si>
  <si>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</si>
  <si>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</si>
  <si>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</si>
  <si>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</si>
  <si>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</si>
  <si>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</si>
  <si>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</si>
  <si>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</si>
  <si>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</si>
  <si>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</si>
  <si>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</si>
  <si>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</si>
  <si>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</si>
  <si>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</si>
  <si>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</si>
  <si>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</si>
  <si>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</si>
  <si>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</si>
  <si>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</si>
  <si>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</si>
  <si>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</si>
  <si>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</si>
  <si>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</si>
  <si>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</si>
  <si>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</si>
  <si>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</si>
  <si>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</si>
  <si>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</si>
  <si>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</si>
  <si>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</si>
  <si>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</si>
  <si>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</si>
  <si>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</si>
  <si>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</si>
  <si>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</si>
  <si>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</si>
  <si>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</si>
  <si>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</si>
  <si>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</si>
  <si>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</si>
  <si>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</si>
  <si>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</si>
  <si>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</si>
  <si>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</si>
  <si>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</si>
  <si>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</si>
  <si>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</si>
  <si>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</si>
  <si>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</si>
  <si>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</si>
  <si>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</si>
  <si>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</si>
  <si>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</si>
  <si>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</si>
  <si>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</si>
  <si>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</si>
  <si>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</si>
  <si>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</si>
  <si>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</si>
  <si>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</si>
  <si>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</si>
  <si>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</si>
  <si>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</si>
  <si>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</si>
  <si>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</si>
  <si>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</si>
  <si>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</si>
  <si>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</si>
  <si>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</si>
  <si>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</si>
  <si>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</si>
  <si>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</si>
  <si>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</si>
  <si>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</si>
  <si>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</si>
  <si>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</si>
  <si>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</si>
  <si>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</si>
  <si>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</si>
  <si>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</si>
  <si>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</si>
  <si>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</si>
  <si>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</si>
  <si>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</si>
  <si>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</si>
  <si>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</si>
  <si>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</si>
  <si>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</si>
  <si>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</si>
  <si>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</si>
  <si>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</si>
  <si>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</si>
  <si>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</si>
  <si>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</si>
  <si>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</si>
  <si>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</si>
  <si>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</si>
  <si>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</si>
  <si>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</si>
  <si>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</si>
  <si>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</si>
  <si>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</si>
  <si>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</si>
  <si>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</si>
  <si>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</si>
  <si>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</si>
  <si>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</si>
  <si>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</si>
  <si>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</si>
  <si>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</si>
  <si>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</si>
  <si>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</si>
  <si>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</si>
  <si>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</si>
  <si>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</si>
  <si>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</si>
  <si>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</si>
  <si>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</si>
  <si>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</si>
  <si>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</si>
  <si>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</si>
  <si>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</si>
  <si>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</si>
  <si>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</si>
  <si>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</si>
  <si>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</si>
  <si>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</si>
  <si>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</si>
  <si>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</si>
  <si>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</si>
  <si>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</si>
  <si>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</si>
  <si>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</si>
  <si>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</si>
  <si>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</si>
  <si>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</si>
  <si>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</si>
  <si>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</si>
  <si>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</si>
  <si>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</si>
  <si>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</si>
  <si>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</si>
  <si>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</si>
  <si>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</si>
  <si>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</si>
  <si>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</si>
  <si>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</si>
  <si>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</si>
  <si>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</si>
  <si>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</si>
  <si>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</si>
  <si>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</si>
  <si>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</si>
  <si>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</si>
  <si>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</si>
  <si>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</si>
  <si>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</si>
  <si>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</si>
  <si>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</si>
  <si>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</si>
  <si>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</si>
  <si>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</si>
  <si>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</si>
  <si>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</si>
  <si>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</si>
  <si>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</si>
  <si>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</si>
  <si>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</si>
  <si>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</si>
  <si>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</si>
  <si>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</si>
  <si>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</si>
  <si>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</si>
  <si>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</si>
  <si>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</si>
  <si>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</si>
  <si>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</si>
  <si>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</si>
  <si>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</si>
  <si>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</si>
  <si>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</si>
  <si>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</si>
  <si>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</si>
  <si>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</si>
  <si>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</si>
  <si>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</si>
  <si>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</si>
  <si>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</si>
  <si>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</si>
  <si>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</si>
  <si>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</si>
  <si>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</si>
  <si>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</si>
  <si>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</si>
  <si>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</si>
  <si>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</si>
  <si>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</si>
  <si>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</si>
  <si>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</si>
  <si>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</si>
  <si>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</si>
  <si>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</si>
  <si>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</si>
  <si>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</si>
  <si>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</si>
  <si>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</si>
  <si>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</si>
  <si>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</si>
  <si>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</si>
  <si>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</si>
  <si>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</si>
  <si>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</si>
  <si>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</si>
  <si>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</si>
  <si>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</si>
  <si>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</si>
  <si>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</si>
  <si>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</si>
  <si>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</si>
  <si>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</si>
  <si>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</si>
  <si>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</si>
  <si>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</si>
  <si>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</si>
  <si>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</si>
  <si>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</si>
  <si>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</si>
  <si>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</si>
  <si>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</si>
  <si>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</si>
  <si>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</si>
  <si>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</si>
  <si>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</si>
  <si>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</si>
  <si>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</si>
  <si>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</si>
  <si>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</si>
  <si>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</si>
  <si>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</si>
  <si>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</si>
  <si>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</si>
  <si>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</si>
  <si>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</si>
  <si>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</si>
  <si>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</si>
  <si>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</si>
  <si>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</si>
  <si>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</si>
  <si>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</si>
  <si>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</si>
  <si>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</si>
  <si>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</si>
  <si>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</si>
  <si>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</si>
  <si>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</si>
  <si>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</si>
  <si>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</si>
  <si>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</si>
  <si>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</si>
  <si>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</si>
  <si>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</si>
  <si>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</si>
  <si>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</si>
  <si>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</si>
  <si>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</si>
  <si>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</si>
  <si>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</si>
  <si>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</si>
  <si>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</si>
  <si>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</si>
  <si>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</si>
  <si>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</si>
  <si>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</si>
  <si>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</si>
  <si>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</si>
  <si>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</si>
  <si>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</si>
  <si>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</si>
  <si>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</si>
  <si>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</si>
  <si>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</si>
  <si>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</si>
  <si>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</si>
  <si>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</si>
  <si>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</si>
  <si>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</si>
  <si>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</si>
  <si>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</si>
  <si>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</si>
  <si>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</si>
  <si>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</si>
  <si>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</si>
  <si>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</si>
  <si>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</si>
  <si>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</si>
  <si>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</si>
  <si>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</si>
  <si>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</si>
  <si>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</si>
  <si>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</si>
  <si>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</si>
  <si>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</si>
  <si>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</si>
  <si>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</si>
  <si>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</si>
  <si>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</si>
  <si>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</si>
  <si>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</si>
  <si>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</si>
  <si>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</si>
  <si>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</si>
  <si>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</si>
  <si>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</si>
  <si>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</si>
  <si>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</si>
  <si>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</si>
  <si>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</si>
  <si>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</si>
  <si>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</si>
  <si>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</si>
  <si>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</si>
  <si>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</si>
  <si>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</si>
  <si>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</si>
  <si>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</si>
  <si>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</si>
  <si>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</si>
  <si>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</si>
  <si>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</si>
  <si>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</si>
  <si>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</si>
  <si>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</si>
  <si>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</si>
  <si>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</si>
  <si>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</si>
  <si>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</si>
  <si>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</si>
  <si>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</si>
  <si>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</si>
  <si>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</si>
  <si>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</si>
  <si>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</si>
  <si>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</si>
  <si>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</si>
  <si>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</si>
  <si>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</si>
  <si>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</si>
  <si>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</si>
  <si>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</si>
  <si>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</si>
  <si>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</si>
  <si>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</si>
  <si>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</si>
  <si>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</si>
  <si>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</si>
  <si>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</si>
  <si>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</si>
  <si>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</si>
  <si>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</si>
  <si>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</si>
  <si>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</si>
  <si>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</si>
  <si>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</si>
  <si>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</si>
  <si>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</si>
  <si>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</si>
  <si>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</si>
  <si>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</si>
  <si>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</si>
  <si>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</si>
  <si>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</si>
  <si>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</si>
  <si>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</si>
  <si>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</si>
  <si>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</si>
  <si>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</si>
  <si>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</si>
  <si>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</si>
  <si>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</si>
  <si>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</si>
  <si>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</si>
  <si>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</si>
  <si>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</si>
  <si>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</si>
  <si>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</si>
  <si>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</si>
  <si>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</si>
  <si>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</si>
  <si>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</si>
  <si>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</si>
  <si>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</si>
  <si>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</si>
  <si>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</si>
  <si>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</si>
  <si>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</si>
  <si>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</si>
  <si>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</si>
  <si>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</si>
  <si>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</si>
  <si>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</si>
  <si>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</si>
  <si>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</si>
  <si>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</si>
  <si>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</si>
  <si>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</si>
  <si>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</si>
  <si>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</si>
  <si>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</si>
  <si>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</si>
  <si>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</si>
  <si>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</si>
  <si>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</si>
  <si>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</si>
  <si>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</si>
  <si>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</si>
  <si>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</si>
  <si>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</si>
  <si>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</si>
  <si>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</si>
  <si>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</si>
  <si>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</si>
  <si>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</si>
  <si>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</si>
  <si>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</si>
  <si>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</si>
  <si>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</si>
  <si>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</si>
  <si>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</si>
  <si>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</si>
  <si>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</si>
  <si>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</si>
  <si>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</si>
  <si>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</si>
  <si>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</si>
  <si>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</si>
  <si>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</si>
  <si>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</si>
  <si>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</si>
  <si>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</si>
  <si>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</si>
  <si>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</si>
  <si>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</si>
  <si>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</si>
  <si>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</si>
  <si>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</si>
  <si>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</si>
  <si>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</si>
  <si>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</si>
  <si>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</si>
  <si>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</si>
  <si>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</si>
  <si>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</si>
  <si>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</si>
  <si>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</si>
  <si>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</si>
  <si>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</si>
  <si>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</si>
  <si>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</si>
  <si>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</si>
  <si>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</si>
  <si>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</si>
  <si>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</si>
  <si>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</si>
  <si>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</si>
  <si>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</si>
  <si>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</si>
  <si>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</si>
  <si>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</si>
  <si>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</si>
  <si>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</si>
  <si>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</si>
  <si>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</si>
  <si>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</si>
  <si>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</si>
  <si>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</si>
  <si>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</si>
  <si>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</si>
  <si>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</si>
  <si>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</si>
  <si>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</si>
  <si>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</si>
  <si>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</si>
  <si>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</si>
  <si>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</si>
  <si>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</si>
  <si>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</si>
  <si>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</si>
  <si>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</si>
  <si>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</si>
  <si>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</si>
  <si>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</si>
  <si>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</si>
  <si>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</si>
  <si>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</si>
  <si>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</si>
  <si>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</si>
  <si>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</si>
  <si>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</si>
  <si>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</si>
  <si>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</si>
  <si>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</si>
  <si>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</si>
  <si>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</si>
  <si>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</si>
  <si>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</si>
  <si>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</si>
  <si>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</si>
  <si>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</si>
  <si>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</si>
  <si>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</si>
  <si>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</si>
  <si>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</si>
  <si>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</si>
  <si>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</si>
  <si>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</si>
  <si>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</si>
  <si>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</si>
  <si>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</si>
  <si>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</si>
  <si>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</si>
  <si>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</si>
  <si>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</si>
  <si>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</si>
  <si>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</si>
  <si>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</si>
  <si>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</si>
  <si>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</si>
  <si>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</si>
  <si>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</si>
  <si>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</si>
  <si>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</si>
  <si>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</si>
  <si>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</si>
  <si>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</si>
  <si>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</si>
  <si>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</si>
  <si>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</si>
  <si>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</si>
  <si>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</si>
  <si>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</si>
  <si>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</si>
  <si>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</si>
  <si>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</si>
  <si>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</si>
  <si>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</si>
  <si>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</si>
  <si>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</si>
  <si>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</si>
  <si>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</si>
  <si>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</si>
  <si>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</si>
  <si>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</si>
  <si>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</si>
  <si>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</si>
  <si>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</si>
  <si>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</si>
  <si>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</si>
  <si>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</si>
  <si>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</si>
  <si>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</si>
  <si>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</si>
  <si>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</si>
  <si>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</si>
  <si>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</si>
  <si>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</si>
  <si>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</si>
  <si>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</si>
  <si>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</si>
  <si>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</si>
  <si>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</si>
  <si>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</si>
  <si>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</si>
  <si>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</si>
  <si>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</si>
  <si>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</si>
  <si>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</si>
  <si>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</si>
  <si>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</si>
  <si>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</si>
  <si>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</si>
  <si>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</si>
  <si>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</si>
  <si>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</si>
  <si>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</si>
  <si>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</si>
  <si>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</si>
  <si>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</si>
  <si>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</si>
  <si>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</si>
  <si>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</si>
  <si>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</si>
  <si>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</si>
  <si>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</si>
  <si>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</si>
  <si>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</si>
  <si>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</si>
  <si>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</si>
  <si>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</si>
  <si>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</si>
  <si>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</si>
  <si>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</si>
  <si>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</si>
  <si>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</si>
  <si>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</si>
  <si>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</si>
  <si>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</si>
  <si>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</si>
  <si>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</si>
  <si>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</si>
  <si>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</si>
  <si>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</si>
  <si>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</si>
  <si>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</si>
  <si>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</si>
  <si>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</si>
  <si>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</si>
  <si>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</si>
  <si>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</si>
  <si>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</si>
  <si>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</si>
  <si>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</si>
  <si>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</si>
  <si>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</si>
  <si>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</si>
  <si>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</si>
  <si>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</si>
  <si>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</si>
  <si>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</si>
  <si>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</si>
  <si>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</si>
  <si>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</si>
  <si>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</si>
  <si>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</si>
  <si>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</si>
  <si>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</si>
  <si>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</si>
  <si>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</si>
  <si>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</si>
  <si>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</si>
  <si>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</si>
  <si>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</si>
  <si>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</si>
  <si>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</si>
  <si>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</si>
  <si>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</si>
  <si>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</si>
  <si>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</si>
  <si>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</si>
  <si>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</si>
  <si>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</si>
  <si>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</si>
  <si>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</si>
  <si>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</si>
  <si>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</si>
  <si>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</si>
  <si>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</si>
  <si>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</si>
  <si>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</si>
  <si>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</si>
  <si>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</si>
  <si>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</si>
  <si>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</si>
  <si>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</si>
  <si>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</si>
  <si>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</si>
  <si>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</si>
  <si>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</si>
  <si>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</si>
  <si>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</si>
  <si>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</si>
  <si>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</si>
  <si>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</si>
  <si>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</si>
  <si>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</si>
  <si>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</si>
  <si>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</si>
  <si>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</si>
  <si>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</si>
  <si>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</si>
  <si>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</si>
  <si>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</si>
  <si>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</si>
  <si>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</si>
  <si>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</si>
  <si>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</si>
  <si>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</si>
  <si>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</si>
  <si>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</si>
  <si>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</si>
  <si>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</si>
  <si>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</si>
  <si>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</si>
  <si>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</si>
  <si>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</si>
  <si>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</si>
  <si>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</si>
  <si>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</si>
  <si>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</si>
  <si>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</si>
  <si>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</si>
  <si>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</si>
  <si>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</si>
  <si>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</si>
  <si>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</si>
  <si>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</si>
  <si>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</si>
  <si>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</si>
  <si>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</si>
  <si>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</si>
  <si>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</si>
  <si>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</si>
  <si>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</si>
  <si>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</si>
  <si>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</si>
  <si>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</si>
  <si>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</si>
  <si>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</si>
  <si>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</si>
  <si>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</si>
  <si>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</si>
  <si>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</si>
  <si>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</si>
  <si>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</si>
  <si>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</si>
  <si>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</si>
  <si>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</si>
  <si>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</si>
  <si>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</si>
  <si>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</si>
  <si>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</si>
  <si>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</si>
  <si>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</si>
  <si>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</si>
  <si>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</si>
  <si>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</si>
  <si>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</si>
  <si>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</si>
  <si>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</si>
  <si>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</si>
  <si>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</si>
  <si>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</si>
  <si>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</si>
  <si>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</si>
  <si>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</si>
  <si>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</si>
  <si>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</si>
  <si>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</si>
  <si>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</si>
  <si>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</si>
  <si>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</si>
  <si>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</si>
  <si>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</si>
  <si>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</si>
  <si>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</si>
  <si>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</si>
  <si>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</si>
  <si>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</si>
  <si>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</si>
  <si>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</si>
  <si>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</si>
  <si>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</si>
  <si>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</si>
  <si>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</si>
  <si>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</si>
  <si>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</si>
  <si>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</si>
  <si>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</si>
  <si>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</si>
  <si>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</si>
  <si>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</si>
  <si>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</si>
  <si>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</si>
  <si>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</si>
  <si>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</si>
  <si>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</si>
  <si>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</si>
  <si>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</si>
  <si>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</si>
  <si>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</si>
  <si>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</si>
  <si>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</si>
  <si>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</si>
  <si>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</si>
  <si>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</si>
  <si>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</si>
  <si>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</si>
  <si>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</si>
  <si>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</si>
  <si>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</si>
  <si>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</si>
  <si>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</si>
  <si>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</si>
  <si>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</si>
  <si>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</si>
  <si>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</si>
  <si>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</si>
  <si>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</si>
  <si>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</si>
  <si>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</si>
  <si>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</si>
  <si>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</si>
  <si>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</si>
  <si>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</si>
  <si>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</si>
  <si>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</si>
  <si>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</si>
  <si>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</si>
  <si>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</si>
  <si>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</si>
  <si>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</si>
  <si>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</si>
  <si>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</si>
  <si>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</si>
  <si>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</si>
  <si>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</si>
  <si>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</si>
  <si>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</si>
  <si>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</si>
  <si>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</si>
  <si>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</si>
  <si>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</si>
  <si>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</si>
  <si>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</si>
  <si>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</si>
  <si>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</si>
  <si>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</si>
  <si>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</si>
  <si>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</si>
  <si>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</si>
  <si>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</si>
  <si>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</si>
  <si>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</si>
  <si>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</si>
  <si>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</si>
  <si>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</si>
  <si>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</si>
  <si>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</si>
  <si>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</si>
  <si>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</si>
  <si>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</si>
  <si>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</si>
  <si>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</si>
  <si>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</si>
  <si>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</si>
  <si>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</si>
  <si>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</si>
  <si>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</si>
  <si>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</si>
  <si>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</si>
  <si>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</si>
  <si>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</si>
  <si>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</si>
  <si>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</si>
  <si>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</si>
  <si>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</si>
  <si>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</si>
  <si>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</si>
  <si>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</si>
  <si>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</si>
  <si>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</si>
  <si>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</si>
  <si>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</si>
  <si>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</si>
  <si>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</si>
  <si>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</si>
  <si>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</si>
  <si>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</si>
  <si>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</si>
  <si>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</si>
  <si>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</si>
  <si>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</si>
  <si>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</si>
  <si>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</si>
  <si>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</si>
  <si>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</si>
  <si>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</si>
  <si>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</si>
  <si>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</si>
  <si>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</si>
  <si>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</si>
  <si>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</si>
  <si>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</si>
  <si>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</si>
  <si>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</si>
  <si>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</si>
  <si>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</si>
  <si>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</si>
  <si>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</si>
  <si>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</si>
  <si>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</si>
  <si>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</si>
  <si>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</si>
  <si>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</si>
  <si>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</si>
  <si>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</si>
  <si>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</si>
  <si>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</si>
  <si>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</si>
  <si>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</si>
  <si>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</si>
  <si>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</si>
  <si>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</si>
  <si>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</si>
  <si>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</si>
  <si>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</si>
  <si>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</si>
  <si>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</si>
  <si>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</si>
  <si>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</si>
  <si>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</si>
  <si>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</si>
  <si>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</si>
  <si>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</si>
  <si>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</si>
  <si>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</si>
  <si>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</si>
  <si>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</si>
  <si>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</si>
  <si>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</si>
  <si>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</si>
  <si>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</si>
  <si>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</si>
  <si>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</si>
  <si>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</si>
  <si>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</si>
  <si>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</si>
  <si>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</si>
  <si>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</si>
  <si>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</si>
  <si>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</si>
  <si>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</si>
  <si>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</si>
  <si>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</si>
  <si>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</si>
  <si>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</si>
  <si>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</si>
  <si>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</si>
  <si>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</si>
  <si>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</si>
  <si>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</si>
  <si>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</si>
  <si>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</si>
  <si>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</si>
  <si>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</si>
  <si>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</si>
  <si>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</si>
  <si>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</si>
  <si>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</si>
  <si>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</si>
  <si>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</si>
  <si>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</si>
  <si>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</si>
  <si>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</si>
  <si>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</si>
  <si>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</si>
  <si>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</si>
  <si>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</si>
  <si>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</si>
  <si>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</si>
  <si>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</si>
  <si>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</si>
  <si>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</si>
  <si>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</si>
  <si>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</si>
  <si>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</si>
  <si>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</si>
  <si>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</si>
  <si>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</si>
  <si>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</si>
  <si>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</si>
  <si>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</si>
  <si>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</si>
  <si>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</si>
  <si>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</si>
  <si>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</si>
  <si>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</si>
  <si>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</si>
  <si>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</si>
  <si>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</si>
  <si>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</si>
  <si>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</si>
  <si>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</si>
  <si>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</si>
  <si>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</si>
  <si>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</si>
  <si>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</si>
  <si>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</si>
  <si>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</si>
  <si>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</si>
  <si>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</si>
  <si>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</si>
  <si>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</si>
  <si>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</si>
  <si>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</si>
  <si>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</si>
  <si>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</si>
  <si>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</si>
  <si>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</si>
  <si>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</si>
  <si>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</si>
  <si>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</si>
  <si>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</si>
  <si>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</si>
  <si>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</si>
  <si>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</si>
  <si>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</si>
  <si>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</si>
  <si>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</si>
  <si>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</si>
  <si>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</si>
  <si>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</si>
  <si>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</si>
  <si>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</si>
  <si>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</si>
  <si>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</si>
  <si>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</si>
  <si>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</si>
  <si>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</si>
  <si>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</si>
  <si>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</si>
  <si>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</si>
  <si>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</si>
  <si>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</si>
  <si>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</si>
  <si>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</si>
  <si>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</si>
  <si>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</si>
  <si>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</si>
  <si>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</si>
  <si>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</si>
  <si>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</si>
  <si>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</si>
  <si>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</si>
  <si>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</si>
  <si>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</si>
  <si>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</si>
  <si>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</si>
  <si>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</si>
  <si>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</si>
  <si>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</si>
  <si>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</si>
  <si>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</si>
  <si>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</si>
  <si>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</si>
  <si>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</si>
  <si>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</si>
  <si>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</si>
  <si>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</si>
  <si>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</si>
  <si>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</si>
  <si>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</si>
  <si>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</si>
  <si>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</si>
  <si>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</si>
  <si>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</si>
  <si>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</si>
  <si>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</si>
  <si>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</si>
  <si>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</si>
  <si>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</si>
  <si>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</si>
  <si>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</si>
  <si>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</si>
  <si>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</si>
  <si>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</si>
  <si>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</si>
  <si>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</si>
  <si>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</si>
  <si>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</si>
  <si>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</si>
  <si>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</si>
  <si>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</si>
  <si>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</si>
  <si>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</si>
  <si>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</si>
  <si>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</si>
  <si>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</si>
  <si>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</si>
  <si>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</si>
  <si>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</si>
  <si>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</si>
  <si>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</si>
  <si>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</si>
  <si>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</si>
  <si>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</si>
  <si>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</si>
  <si>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</si>
  <si>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</si>
  <si>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</si>
  <si>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</si>
  <si>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</si>
  <si>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</si>
  <si>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</si>
  <si>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</si>
  <si>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</si>
  <si>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</si>
  <si>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</si>
  <si>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</si>
  <si>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</si>
  <si>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</si>
  <si>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</si>
  <si>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</si>
  <si>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</si>
  <si>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</si>
  <si>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</si>
  <si>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</si>
  <si>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</si>
  <si>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</si>
  <si>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</si>
  <si>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</si>
  <si>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</si>
  <si>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</si>
  <si>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</si>
  <si>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</si>
  <si>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</si>
  <si>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</si>
  <si>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</si>
  <si>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</si>
  <si>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</si>
  <si>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</si>
  <si>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</si>
  <si>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</si>
  <si>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</si>
  <si>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</si>
  <si>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</si>
  <si>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</si>
  <si>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</si>
  <si>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</si>
  <si>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</si>
  <si>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</si>
  <si>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</si>
  <si>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</si>
  <si>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</si>
  <si>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</si>
  <si>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</si>
  <si>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</si>
  <si>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</si>
  <si>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</si>
  <si>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</si>
  <si>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</si>
  <si>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</si>
  <si>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</si>
  <si>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</si>
  <si>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</si>
  <si>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</si>
  <si>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</si>
  <si>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</si>
  <si>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</si>
  <si>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</si>
  <si>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</si>
  <si>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</si>
  <si>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</si>
  <si>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</si>
  <si>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</si>
  <si>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</si>
  <si>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</si>
  <si>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</si>
  <si>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</si>
  <si>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</si>
  <si>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</si>
  <si>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</si>
  <si>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</si>
  <si>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</si>
  <si>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</si>
  <si>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</si>
  <si>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</si>
  <si>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</si>
  <si>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</si>
  <si>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</si>
  <si>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</si>
  <si>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</si>
  <si>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</si>
  <si>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</si>
  <si>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</si>
  <si>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</si>
  <si>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</si>
  <si>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</si>
  <si>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</si>
  <si>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</si>
  <si>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</si>
  <si>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</si>
  <si>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</si>
  <si>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</si>
  <si>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</si>
  <si>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</si>
  <si>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</si>
  <si>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</si>
  <si>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</si>
  <si>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</si>
  <si>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</si>
  <si>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</si>
  <si>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</si>
  <si>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</si>
  <si>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</si>
  <si>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</si>
  <si>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</si>
  <si>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</si>
  <si>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</si>
  <si>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</si>
  <si>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</si>
  <si>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</si>
  <si>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</si>
  <si>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</si>
  <si>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</si>
  <si>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</si>
  <si>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</si>
  <si>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</si>
  <si>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</si>
  <si>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</si>
  <si>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</si>
  <si>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</si>
  <si>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</si>
  <si>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</si>
  <si>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</si>
  <si>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</si>
  <si>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</si>
  <si>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</si>
  <si>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</si>
  <si>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</si>
  <si>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</si>
  <si>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</si>
  <si>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</si>
  <si>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</si>
  <si>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</si>
  <si>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</si>
  <si>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</si>
  <si>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</si>
  <si>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</si>
  <si>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</si>
  <si>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</si>
  <si>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</si>
  <si>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</si>
  <si>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</si>
  <si>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</si>
  <si>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</si>
  <si>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</si>
  <si>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</si>
  <si>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</si>
  <si>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</si>
  <si>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</si>
  <si>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</si>
  <si>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</si>
  <si>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</si>
  <si>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</si>
  <si>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</si>
  <si>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</si>
  <si>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</si>
  <si>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</si>
  <si>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</si>
  <si>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</si>
  <si>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</si>
  <si>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</si>
  <si>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</si>
  <si>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</si>
  <si>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</si>
  <si>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</si>
  <si>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</si>
  <si>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</si>
  <si>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</si>
  <si>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</si>
  <si>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</si>
  <si>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</si>
  <si>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</si>
  <si>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</si>
  <si>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</si>
  <si>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</si>
  <si>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</si>
  <si>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</si>
  <si>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</si>
  <si>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</si>
  <si>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</si>
  <si>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</si>
  <si>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</si>
  <si>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</si>
  <si>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</si>
  <si>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</si>
  <si>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</si>
  <si>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</si>
  <si>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</si>
  <si>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</si>
  <si>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</si>
  <si>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</si>
  <si>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</si>
  <si>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</si>
  <si>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</si>
  <si>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</si>
  <si>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</si>
  <si>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</si>
  <si>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</si>
  <si>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</si>
  <si>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</si>
  <si>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</si>
  <si>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</si>
  <si>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</si>
  <si>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</si>
  <si>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</si>
  <si>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</si>
  <si>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</si>
  <si>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</si>
  <si>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</si>
  <si>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</si>
  <si>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</si>
  <si>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</si>
  <si>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</si>
  <si>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</si>
  <si>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</si>
  <si>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</si>
  <si>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</si>
  <si>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</si>
  <si>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</si>
  <si>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</si>
  <si>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</si>
  <si>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</si>
  <si>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</si>
  <si>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</si>
  <si>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</si>
  <si>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</si>
  <si>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</si>
  <si>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</si>
  <si>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</si>
  <si>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</si>
  <si>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</si>
  <si>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</si>
  <si>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</si>
  <si>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</si>
  <si>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</si>
  <si>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</si>
  <si>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</si>
  <si>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</si>
  <si>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</si>
  <si>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</si>
  <si>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</si>
  <si>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</si>
  <si>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</si>
  <si>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</si>
  <si>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</si>
  <si>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</si>
  <si>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</si>
  <si>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</si>
  <si>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</si>
  <si>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</si>
  <si>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</si>
  <si>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</si>
  <si>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</si>
  <si>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</si>
  <si>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</si>
  <si>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</si>
  <si>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</si>
  <si>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</si>
  <si>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</si>
  <si>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</si>
  <si>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</si>
  <si>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</si>
  <si>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</si>
  <si>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</si>
  <si>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</si>
  <si>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</si>
  <si>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</si>
  <si>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</si>
  <si>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</si>
  <si>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</si>
  <si>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</si>
  <si>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</si>
  <si>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</si>
  <si>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</si>
  <si>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</si>
  <si>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</si>
  <si>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</si>
  <si>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</si>
  <si>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</si>
  <si>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</si>
  <si>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</si>
  <si>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</si>
  <si>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</si>
  <si>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</si>
  <si>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</si>
  <si>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</si>
  <si>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</si>
  <si>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</si>
  <si>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</si>
  <si>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</si>
  <si>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</si>
  <si>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</si>
  <si>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</si>
  <si>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</si>
  <si>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</si>
  <si>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</si>
  <si>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</si>
  <si>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</si>
  <si>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</si>
  <si>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</si>
  <si>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</si>
  <si>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</si>
  <si>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</si>
  <si>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</si>
  <si>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</si>
  <si>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</si>
  <si>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</si>
  <si>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</si>
  <si>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</si>
  <si>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</si>
  <si>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</si>
  <si>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</si>
  <si>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</si>
  <si>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</si>
  <si>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</si>
  <si>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</si>
  <si>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</si>
  <si>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</si>
  <si>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</si>
  <si>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</si>
  <si>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</si>
  <si>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</si>
  <si>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</si>
  <si>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</si>
  <si>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</si>
  <si>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</si>
  <si>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</si>
  <si>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</si>
  <si>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</si>
  <si>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</si>
  <si>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</si>
  <si>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</si>
  <si>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</si>
  <si>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</si>
  <si>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</si>
  <si>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</si>
  <si>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</si>
  <si>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</si>
  <si>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</si>
  <si>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</si>
  <si>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</si>
  <si>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</si>
  <si>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</si>
  <si>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</si>
  <si>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</si>
  <si>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</si>
  <si>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</si>
  <si>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</si>
  <si>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</si>
  <si>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</si>
  <si>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</si>
  <si>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</si>
  <si>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</si>
  <si>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</si>
  <si>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</si>
  <si>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</si>
  <si>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</si>
  <si>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</si>
  <si>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</si>
  <si>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</si>
  <si>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</si>
  <si>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</si>
  <si>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</si>
  <si>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</si>
  <si>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</si>
  <si>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</si>
  <si>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</si>
  <si>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</si>
  <si>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</si>
  <si>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</si>
  <si>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</si>
  <si>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</si>
  <si>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</si>
  <si>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</si>
  <si>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</si>
  <si>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</si>
  <si>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</si>
  <si>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</si>
  <si>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</si>
  <si>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</si>
  <si>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</si>
  <si>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</si>
  <si>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</si>
  <si>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</si>
  <si>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</si>
  <si>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</si>
  <si>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</si>
  <si>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</si>
  <si>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</si>
  <si>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</si>
  <si>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</si>
  <si>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</si>
  <si>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</si>
  <si>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</si>
  <si>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</si>
  <si>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</si>
  <si>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</si>
  <si>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</si>
  <si>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</si>
  <si>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</si>
  <si>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</si>
  <si>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</si>
  <si>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</si>
  <si>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</si>
  <si>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</si>
  <si>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</si>
  <si>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</si>
  <si>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</si>
  <si>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</si>
  <si>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</si>
  <si>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</si>
  <si>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</si>
  <si>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</si>
  <si>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</si>
  <si>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</si>
  <si>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</si>
  <si>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</si>
  <si>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</si>
  <si>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</si>
  <si>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</si>
  <si>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</si>
  <si>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</si>
  <si>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</si>
  <si>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</si>
  <si>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</si>
  <si>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</si>
  <si>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</si>
  <si>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</si>
  <si>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</si>
  <si>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</si>
  <si>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</si>
  <si>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</si>
  <si>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</si>
  <si>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</si>
  <si>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</si>
  <si>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</si>
  <si>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</si>
  <si>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</si>
  <si>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</si>
  <si>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</si>
  <si>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</si>
  <si>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</si>
  <si>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</si>
  <si>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</si>
  <si>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</si>
  <si>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</si>
  <si>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</si>
  <si>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</si>
  <si>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</si>
  <si>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</si>
  <si>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</si>
  <si>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</si>
  <si>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</si>
  <si>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</si>
  <si>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</si>
  <si>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</si>
  <si>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</si>
  <si>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</si>
  <si>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</si>
  <si>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</si>
  <si>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</si>
  <si>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</si>
  <si>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</si>
  <si>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</si>
  <si>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</si>
  <si>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</si>
  <si>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</si>
  <si>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</si>
  <si>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</si>
  <si>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</si>
  <si>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</si>
  <si>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</si>
  <si>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</si>
  <si>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</si>
  <si>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</si>
  <si>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</si>
  <si>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</si>
  <si>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</si>
  <si>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</si>
  <si>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</si>
  <si>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</si>
  <si>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</si>
  <si>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</si>
  <si>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</si>
  <si>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</si>
  <si>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</si>
  <si>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</si>
  <si>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</si>
  <si>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</si>
  <si>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</si>
  <si>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</si>
  <si>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</si>
  <si>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</si>
  <si>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</si>
  <si>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</si>
  <si>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</si>
  <si>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</si>
  <si>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</si>
  <si>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</si>
  <si>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</si>
  <si>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</si>
  <si>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</si>
  <si>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</si>
  <si>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</si>
  <si>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</si>
  <si>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</si>
  <si>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</si>
  <si>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</si>
  <si>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</si>
  <si>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</si>
  <si>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</si>
  <si>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</si>
  <si>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</si>
  <si>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</si>
  <si>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</si>
  <si>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</si>
  <si>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</si>
  <si>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</si>
  <si>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</si>
  <si>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</si>
  <si>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</si>
  <si>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</si>
  <si>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</si>
  <si>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</si>
  <si>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</si>
  <si>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</si>
  <si>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</si>
  <si>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</si>
  <si>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</si>
  <si>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</si>
  <si>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</si>
  <si>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</si>
  <si>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</si>
  <si>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</si>
  <si>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</si>
  <si>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</si>
  <si>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</si>
  <si>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</si>
  <si>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</si>
  <si>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</si>
  <si>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</si>
  <si>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</si>
  <si>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</si>
  <si>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</si>
  <si>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</si>
  <si>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</si>
  <si>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</si>
  <si>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</si>
  <si>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</si>
  <si>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</si>
  <si>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</si>
  <si>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</si>
  <si>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</si>
  <si>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</si>
  <si>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</si>
  <si>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</si>
  <si>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</si>
  <si>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</si>
  <si>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</si>
  <si>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</si>
  <si>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</si>
  <si>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</si>
  <si>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</si>
  <si>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</si>
  <si>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</si>
  <si>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</si>
  <si>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</si>
  <si>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</si>
  <si>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</si>
  <si>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</si>
  <si>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</si>
  <si>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</si>
  <si>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</si>
  <si>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</si>
  <si>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</si>
  <si>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</si>
  <si>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</si>
  <si>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</si>
  <si>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</si>
  <si>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</si>
  <si>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</si>
  <si>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</si>
  <si>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</si>
  <si>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</si>
  <si>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</si>
  <si>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</si>
  <si>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</si>
  <si>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</si>
  <si>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</si>
  <si>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</si>
  <si>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</si>
  <si>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</si>
  <si>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</si>
  <si>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</si>
  <si>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</si>
  <si>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</si>
  <si>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</si>
  <si>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</si>
  <si>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</si>
  <si>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</si>
  <si>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</si>
  <si>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</si>
  <si>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</si>
  <si>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</si>
  <si>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</si>
  <si>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</si>
  <si>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</si>
  <si>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</si>
  <si>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</si>
  <si>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</si>
  <si>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</si>
  <si>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</si>
  <si>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</si>
  <si>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</si>
  <si>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</si>
  <si>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</si>
  <si>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</si>
  <si>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</si>
  <si>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</si>
  <si>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</si>
  <si>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</si>
  <si>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</si>
  <si>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</si>
  <si>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</si>
  <si>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</si>
  <si>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</si>
  <si>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</si>
  <si>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</si>
  <si>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</si>
  <si>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</si>
  <si>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</si>
  <si>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</si>
  <si>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</si>
  <si>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</si>
  <si>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</si>
  <si>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</si>
  <si>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</si>
  <si>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</si>
  <si>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</si>
  <si>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</si>
  <si>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</si>
  <si>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</si>
  <si>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</si>
  <si>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</si>
  <si>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</si>
  <si>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</si>
  <si>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</si>
  <si>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</si>
  <si>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</si>
  <si>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</si>
  <si>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</si>
  <si>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</si>
  <si>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</si>
  <si>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</si>
  <si>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</si>
  <si>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</si>
  <si>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</si>
  <si>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</si>
  <si>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</si>
  <si>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</si>
  <si>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</si>
  <si>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</si>
  <si>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</si>
  <si>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</si>
  <si>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</si>
  <si>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</si>
  <si>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</si>
  <si>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</si>
  <si>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</si>
  <si>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</si>
  <si>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</si>
  <si>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</si>
  <si>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</si>
  <si>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</si>
  <si>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</si>
  <si>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</si>
  <si>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</si>
  <si>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</si>
  <si>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</si>
  <si>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</si>
  <si>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</si>
  <si>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</si>
  <si>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</si>
  <si>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</si>
  <si>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</si>
  <si>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</si>
  <si>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</si>
  <si>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</si>
  <si>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</si>
  <si>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</si>
  <si>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</si>
  <si>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</si>
  <si>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</si>
  <si>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</si>
  <si>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</si>
  <si>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</si>
  <si>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</si>
  <si>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</si>
  <si>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</si>
  <si>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</si>
  <si>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</si>
  <si>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</si>
  <si>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</si>
  <si>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</si>
  <si>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</si>
  <si>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</si>
  <si>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</si>
  <si>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</si>
  <si>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</si>
  <si>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</si>
  <si>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</si>
  <si>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</si>
  <si>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</si>
  <si>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</si>
  <si>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</si>
  <si>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</si>
  <si>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</si>
  <si>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</si>
  <si>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</si>
  <si>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</si>
  <si>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</si>
  <si>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</si>
  <si>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</si>
  <si>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</si>
  <si>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</si>
  <si>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</si>
  <si>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</si>
  <si>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</si>
  <si>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</si>
  <si>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</si>
  <si>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</si>
  <si>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</si>
  <si>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</si>
  <si>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</si>
  <si>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</si>
  <si>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</si>
  <si>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</si>
  <si>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</si>
  <si>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</si>
  <si>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</si>
  <si>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</si>
  <si>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</si>
  <si>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</si>
  <si>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</si>
  <si>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</si>
  <si>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</si>
  <si>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</si>
  <si>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</si>
  <si>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</si>
  <si>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</si>
  <si>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</si>
  <si>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</si>
  <si>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</si>
  <si>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</si>
  <si>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</si>
  <si>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</si>
  <si>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</si>
  <si>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</si>
  <si>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</si>
  <si>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</si>
  <si>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</si>
  <si>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</si>
  <si>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</si>
  <si>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</si>
  <si>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</si>
  <si>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</si>
  <si>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</si>
  <si>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</si>
  <si>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</si>
  <si>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</si>
  <si>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</si>
  <si>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</si>
  <si>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</si>
  <si>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</si>
  <si>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</si>
  <si>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</si>
  <si>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</si>
  <si>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</si>
  <si>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</si>
  <si>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</si>
  <si>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</si>
  <si>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</si>
  <si>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</si>
  <si>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</si>
  <si>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</si>
  <si>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</si>
  <si>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</si>
  <si>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</si>
  <si>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</si>
  <si>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</si>
  <si>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</si>
  <si>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</si>
  <si>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</si>
  <si>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</si>
  <si>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</si>
  <si>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</si>
  <si>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</si>
  <si>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</si>
  <si>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</si>
  <si>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</si>
  <si>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</si>
  <si>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</si>
  <si>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</si>
  <si>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</si>
  <si>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</si>
  <si>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</si>
  <si>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</si>
  <si>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</si>
  <si>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</si>
  <si>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</si>
  <si>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</si>
  <si>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</si>
  <si>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</si>
  <si>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</si>
  <si>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</si>
  <si>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</si>
  <si>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</si>
  <si>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</si>
  <si>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</si>
  <si>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</si>
  <si>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</si>
  <si>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</si>
  <si>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</si>
  <si>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</si>
  <si>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</si>
  <si>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</si>
  <si>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</si>
  <si>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</si>
  <si>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</si>
  <si>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</si>
  <si>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</si>
  <si>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</si>
  <si>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</si>
  <si>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</si>
  <si>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</si>
  <si>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</si>
  <si>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</si>
  <si>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</si>
  <si>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</si>
  <si>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</si>
  <si>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</si>
  <si>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</si>
  <si>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</si>
  <si>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</si>
  <si>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</si>
  <si>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</si>
  <si>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</si>
  <si>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</si>
  <si>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</si>
  <si>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</si>
  <si>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</si>
  <si>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</si>
  <si>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</si>
  <si>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</si>
  <si>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</si>
  <si>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</si>
  <si>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</si>
  <si>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</si>
  <si>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</si>
  <si>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</si>
  <si>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</si>
  <si>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</si>
  <si>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</si>
  <si>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</si>
  <si>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</si>
  <si>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</si>
  <si>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</si>
  <si>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</si>
  <si>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</si>
  <si>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</si>
  <si>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</si>
  <si>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</si>
  <si>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</si>
  <si>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</si>
  <si>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</si>
  <si>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</si>
  <si>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</si>
  <si>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</si>
  <si>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</si>
  <si>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</si>
  <si>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</si>
  <si>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</si>
  <si>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</si>
  <si>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</si>
  <si>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</si>
  <si>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</si>
  <si>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</si>
  <si>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</si>
  <si>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</si>
  <si>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</si>
  <si>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</si>
  <si>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</si>
  <si>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</si>
  <si>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</si>
  <si>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</si>
  <si>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</si>
  <si>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</si>
  <si>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</si>
  <si>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</si>
  <si>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</si>
  <si>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</si>
  <si>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</si>
  <si>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</si>
  <si>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</si>
  <si>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</si>
  <si>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</si>
  <si>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</si>
  <si>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</si>
  <si>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</si>
  <si>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</si>
  <si>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</si>
  <si>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</si>
  <si>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</si>
  <si>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</si>
  <si>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</si>
  <si>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</si>
  <si>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</si>
  <si>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</si>
  <si>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</si>
  <si>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</si>
  <si>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</si>
  <si>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</si>
  <si>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</si>
  <si>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</si>
  <si>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</si>
  <si>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</si>
  <si>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</si>
  <si>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</si>
  <si>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</si>
  <si>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</si>
  <si>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</si>
  <si>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</si>
  <si>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</si>
  <si>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</si>
  <si>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</si>
  <si>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</si>
  <si>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</si>
  <si>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</si>
  <si>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</si>
  <si>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</si>
  <si>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</si>
  <si>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</si>
  <si>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</si>
  <si>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</si>
  <si>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</si>
  <si>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</si>
  <si>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</si>
  <si>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</si>
  <si>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</si>
  <si>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</si>
  <si>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</si>
  <si>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</si>
  <si>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</si>
  <si>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</si>
  <si>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</si>
  <si>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</si>
  <si>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</si>
  <si>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</si>
  <si>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</si>
  <si>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</si>
  <si>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</si>
  <si>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</si>
  <si>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</si>
  <si>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</si>
  <si>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</si>
  <si>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</si>
  <si>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</si>
  <si>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</si>
  <si>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</si>
  <si>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</si>
  <si>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</si>
  <si>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</si>
  <si>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</si>
  <si>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</si>
  <si>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</si>
  <si>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</si>
  <si>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</si>
  <si>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</si>
  <si>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</si>
  <si>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</si>
  <si>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</si>
  <si>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</si>
  <si>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</si>
  <si>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</si>
  <si>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</si>
  <si>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</si>
  <si>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</si>
  <si>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</si>
  <si>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</si>
  <si>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</si>
  <si>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</si>
  <si>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</si>
  <si>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</si>
  <si>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</si>
  <si>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</si>
  <si>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</si>
  <si>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</si>
  <si>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</si>
  <si>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</si>
  <si>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</si>
  <si>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</si>
  <si>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</si>
  <si>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</si>
  <si>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</si>
  <si>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</si>
  <si>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</si>
  <si>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</si>
  <si>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</si>
  <si>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</si>
  <si>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</si>
  <si>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</si>
  <si>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</si>
  <si>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</si>
  <si>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</si>
  <si>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</si>
  <si>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</si>
  <si>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</si>
  <si>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</si>
  <si>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</si>
  <si>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</si>
  <si>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</si>
  <si>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</si>
  <si>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</si>
  <si>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</si>
  <si>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</si>
  <si>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</si>
  <si>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</si>
  <si>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</si>
  <si>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</si>
  <si>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</si>
  <si>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</si>
  <si>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</si>
  <si>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</si>
  <si>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</si>
  <si>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</si>
  <si>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</si>
  <si>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</si>
  <si>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</si>
  <si>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</si>
  <si>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</si>
  <si>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</si>
  <si>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</si>
  <si>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</si>
  <si>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</si>
  <si>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</si>
  <si>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</si>
  <si>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</si>
  <si>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</si>
  <si>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</si>
  <si>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</si>
  <si>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</si>
  <si>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</si>
  <si>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</si>
  <si>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</si>
  <si>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</si>
  <si>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</si>
  <si>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</si>
  <si>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</si>
  <si>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</si>
  <si>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</si>
  <si>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</si>
  <si>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</si>
  <si>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</si>
  <si>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</si>
  <si>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</si>
  <si>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</si>
  <si>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</si>
  <si>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</si>
  <si>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</si>
  <si>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</si>
  <si>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</si>
  <si>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</si>
  <si>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</si>
  <si>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</si>
  <si>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</si>
  <si>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</si>
  <si>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</si>
  <si>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</si>
  <si>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</si>
  <si>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</si>
  <si>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</si>
  <si>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</si>
  <si>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</si>
  <si>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</si>
  <si>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</si>
  <si>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</si>
  <si>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</si>
  <si>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</si>
  <si>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</si>
  <si>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</si>
  <si>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</si>
  <si>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</si>
  <si>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</si>
  <si>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</si>
  <si>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</si>
  <si>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</si>
  <si>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</si>
  <si>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</si>
  <si>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</si>
  <si>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</si>
  <si>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</si>
  <si>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</si>
  <si>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</si>
  <si>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</si>
  <si>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</si>
  <si>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</si>
  <si>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</si>
  <si>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</si>
  <si>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</si>
  <si>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</si>
  <si>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</si>
  <si>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</si>
  <si>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</si>
  <si>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</si>
  <si>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</si>
  <si>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</si>
  <si>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</si>
  <si>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</si>
  <si>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</si>
  <si>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</si>
  <si>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</si>
  <si>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</si>
  <si>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</si>
  <si>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</si>
  <si>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</si>
  <si>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</si>
  <si>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</si>
  <si>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</si>
  <si>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</si>
  <si>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</si>
  <si>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</si>
  <si>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</si>
  <si>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</si>
  <si>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</si>
  <si>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</si>
  <si>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</si>
  <si>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</si>
  <si>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</si>
  <si>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</si>
  <si>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</si>
  <si>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</si>
  <si>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</si>
  <si>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</si>
  <si>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</si>
  <si>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</si>
  <si>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</si>
  <si>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</si>
  <si>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</si>
  <si>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</si>
  <si>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</si>
  <si>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</si>
  <si>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</si>
  <si>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</si>
  <si>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</si>
  <si>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</si>
  <si>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</si>
  <si>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</si>
  <si>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</si>
  <si>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</si>
  <si>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</si>
  <si>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</si>
  <si>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</si>
  <si>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</si>
  <si>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</si>
  <si>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</si>
  <si>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</si>
  <si>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</si>
  <si>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</si>
  <si>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</si>
  <si>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</si>
  <si>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</si>
  <si>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</si>
  <si>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</si>
  <si>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</si>
  <si>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</si>
  <si>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</si>
  <si>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</si>
  <si>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</si>
  <si>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</si>
  <si>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</si>
  <si>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</si>
  <si>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</si>
  <si>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</si>
  <si>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</si>
  <si>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</si>
  <si>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</si>
  <si>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</si>
  <si>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</si>
  <si>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</si>
  <si>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</si>
  <si>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</si>
  <si>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</si>
  <si>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</si>
  <si>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</si>
  <si>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</si>
  <si>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</si>
  <si>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</si>
  <si>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</si>
  <si>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</si>
  <si>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</si>
  <si>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</si>
  <si>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</si>
  <si>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</si>
  <si>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</si>
  <si>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</si>
  <si>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</si>
  <si>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</si>
  <si>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</si>
  <si>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</si>
  <si>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</si>
  <si>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</si>
  <si>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</si>
  <si>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</si>
  <si>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</si>
  <si>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</si>
  <si>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</si>
  <si>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</si>
  <si>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</si>
  <si>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</si>
  <si>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</si>
  <si>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</si>
  <si>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</si>
  <si>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</si>
  <si>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</si>
  <si>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</si>
  <si>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</si>
  <si>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</si>
  <si>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</si>
  <si>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</si>
  <si>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</si>
  <si>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</si>
  <si>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</si>
  <si>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</si>
  <si>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</si>
  <si>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</si>
  <si>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</si>
  <si>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</si>
  <si>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</si>
  <si>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</si>
  <si>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</si>
  <si>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</si>
  <si>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</si>
  <si>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</si>
  <si>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</si>
  <si>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</si>
  <si>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</si>
  <si>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</si>
  <si>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</si>
  <si>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</si>
  <si>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</si>
  <si>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</si>
  <si>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</si>
  <si>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</si>
  <si>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</si>
  <si>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</si>
  <si>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</si>
  <si>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</si>
  <si>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</si>
  <si>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</si>
  <si>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</si>
  <si>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</si>
  <si>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</si>
  <si>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</si>
  <si>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</si>
  <si>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</si>
  <si>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</si>
  <si>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</si>
  <si>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</si>
  <si>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</si>
  <si>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</si>
  <si>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</si>
  <si>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</si>
  <si>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</si>
  <si>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</si>
  <si>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</si>
  <si>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</si>
  <si>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</si>
  <si>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</si>
  <si>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</si>
  <si>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</si>
  <si>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</si>
  <si>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</si>
  <si>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</si>
  <si>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</si>
  <si>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</si>
  <si>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</si>
  <si>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</si>
  <si>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</si>
  <si>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</si>
  <si>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</si>
  <si>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</si>
  <si>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</si>
  <si>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</si>
  <si>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</si>
  <si>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</si>
  <si>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</si>
  <si>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</si>
  <si>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</si>
  <si>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</si>
  <si>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</si>
  <si>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</si>
  <si>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</si>
  <si>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</si>
  <si>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</si>
  <si>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</si>
  <si>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</si>
  <si>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</si>
  <si>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</si>
  <si>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</si>
  <si>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</si>
  <si>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</si>
  <si>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</si>
  <si>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</si>
  <si>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</si>
  <si>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</si>
  <si>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</si>
  <si>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</si>
  <si>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</si>
  <si>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</si>
  <si>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</si>
  <si>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</si>
  <si>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</si>
  <si>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</si>
  <si>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</si>
  <si>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</si>
  <si>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</si>
  <si>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</si>
  <si>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</si>
  <si>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</si>
  <si>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</si>
  <si>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</si>
  <si>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</si>
  <si>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</si>
  <si>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</si>
  <si>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</si>
  <si>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</si>
  <si>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</si>
  <si>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</si>
  <si>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</si>
  <si>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</si>
  <si>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</si>
  <si>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</si>
  <si>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</si>
  <si>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</si>
  <si>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</si>
  <si>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</si>
  <si>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</si>
  <si>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</si>
  <si>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</si>
  <si>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</si>
  <si>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</si>
  <si>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</si>
  <si>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</si>
  <si>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</si>
  <si>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</si>
  <si>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</si>
  <si>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</si>
  <si>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</si>
  <si>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</si>
  <si>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</si>
  <si>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</si>
  <si>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</si>
  <si>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</si>
  <si>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</si>
  <si>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</si>
  <si>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</si>
  <si>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</si>
  <si>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</si>
  <si>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</si>
  <si>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</si>
  <si>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</si>
  <si>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</si>
  <si>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</si>
  <si>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</si>
  <si>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</si>
  <si>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</si>
  <si>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</si>
  <si>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</si>
  <si>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</si>
  <si>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</si>
  <si>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</si>
  <si>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</si>
  <si>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</si>
  <si>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</si>
  <si>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</si>
  <si>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</si>
  <si>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</si>
  <si>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</si>
  <si>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</si>
  <si>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</si>
  <si>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</si>
  <si>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</si>
  <si>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</si>
  <si>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</si>
  <si>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</si>
  <si>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</si>
  <si>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</si>
  <si>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</si>
  <si>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</si>
  <si>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</si>
  <si>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</si>
  <si>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</si>
  <si>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</si>
  <si>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</si>
  <si>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</si>
  <si>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</si>
  <si>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</si>
  <si>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</si>
  <si>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</si>
  <si>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</si>
  <si>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</si>
  <si>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</si>
  <si>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</si>
  <si>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</si>
  <si>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</si>
  <si>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</si>
  <si>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</si>
  <si>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</si>
  <si>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</si>
  <si>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</si>
  <si>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</si>
  <si>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</si>
  <si>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</si>
  <si>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</si>
  <si>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</si>
  <si>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</si>
  <si>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</si>
  <si>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</si>
  <si>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</si>
  <si>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</si>
  <si>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</si>
  <si>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</si>
  <si>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</si>
  <si>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</si>
  <si>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</si>
  <si>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</si>
  <si>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</si>
  <si>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</si>
  <si>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</si>
  <si>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</si>
  <si>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</si>
  <si>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</si>
  <si>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</si>
  <si>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</si>
  <si>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</si>
  <si>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</si>
  <si>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</si>
  <si>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</si>
  <si>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</si>
  <si>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</si>
  <si>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</si>
  <si>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</si>
  <si>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</si>
  <si>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</si>
  <si>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</si>
  <si>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</si>
  <si>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</si>
  <si>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</si>
  <si>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</si>
  <si>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</si>
  <si>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</si>
  <si>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</si>
  <si>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</si>
  <si>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</si>
  <si>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</si>
  <si>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</si>
  <si>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</si>
  <si>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</si>
  <si>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</si>
  <si>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</si>
  <si>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</si>
  <si>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</si>
  <si>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</si>
  <si>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</si>
  <si>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</si>
  <si>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</si>
  <si>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</si>
  <si>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</si>
  <si>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</si>
  <si>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</si>
  <si>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</si>
  <si>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</si>
  <si>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</si>
  <si>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</si>
  <si>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</si>
  <si>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</si>
  <si>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</si>
  <si>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</si>
  <si>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</si>
  <si>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</si>
  <si>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</si>
  <si>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</si>
  <si>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</si>
  <si>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</si>
  <si>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</si>
  <si>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</si>
  <si>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</si>
  <si>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</si>
  <si>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</si>
  <si>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</si>
  <si>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</si>
  <si>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</si>
  <si>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</si>
  <si>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</si>
  <si>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</si>
  <si>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</si>
  <si>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</si>
  <si>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</si>
  <si>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</si>
  <si>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</si>
  <si>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</si>
  <si>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</si>
  <si>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</si>
  <si>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</si>
  <si>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</si>
  <si>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</si>
  <si>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</si>
  <si>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</si>
  <si>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</si>
  <si>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</si>
  <si>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</si>
  <si>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</si>
  <si>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</si>
  <si>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</si>
  <si>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</si>
  <si>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</si>
  <si>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</si>
  <si>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</si>
  <si>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</si>
  <si>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</si>
  <si>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</si>
  <si>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</si>
  <si>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</si>
  <si>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</si>
  <si>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</si>
  <si>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</si>
  <si>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</si>
  <si>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</si>
  <si>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</si>
  <si>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</si>
  <si>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</si>
  <si>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</si>
  <si>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</si>
  <si>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</si>
  <si>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</si>
  <si>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</si>
  <si>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</si>
  <si>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</si>
  <si>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</si>
  <si>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</si>
  <si>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</si>
  <si>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</si>
  <si>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</si>
  <si>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</si>
  <si>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</si>
  <si>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</si>
  <si>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</si>
  <si>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</si>
  <si>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</si>
  <si>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</si>
  <si>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</si>
  <si>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</si>
  <si>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</si>
  <si>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</si>
  <si>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</si>
  <si>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</si>
  <si>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</si>
  <si>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</si>
  <si>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</si>
  <si>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</si>
  <si>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</si>
  <si>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</si>
  <si>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</si>
  <si>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</si>
  <si>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</si>
  <si>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</si>
  <si>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</si>
  <si>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</si>
  <si>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</si>
  <si>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</si>
  <si>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</si>
  <si>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</si>
  <si>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</si>
  <si>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</si>
  <si>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</si>
  <si>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</si>
  <si>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</si>
  <si>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</si>
  <si>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</si>
  <si>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</si>
  <si>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</si>
  <si>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</si>
  <si>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</si>
  <si>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</si>
  <si>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</si>
  <si>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</si>
  <si>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</si>
  <si>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</si>
  <si>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</si>
  <si>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</si>
  <si>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</si>
  <si>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</si>
  <si>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</si>
  <si>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</si>
  <si>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</si>
  <si>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</si>
  <si>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</si>
  <si>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</si>
  <si>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</si>
  <si>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</si>
  <si>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</si>
  <si>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</si>
  <si>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</si>
  <si>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</si>
  <si>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</si>
  <si>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</si>
  <si>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</si>
  <si>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</si>
  <si>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</si>
  <si>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</si>
  <si>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</si>
  <si>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</si>
  <si>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</si>
  <si>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</si>
  <si>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</si>
  <si>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</si>
  <si>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</si>
  <si>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</si>
  <si>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</si>
  <si>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</si>
  <si>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</si>
  <si>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</si>
  <si>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</si>
  <si>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</si>
  <si>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</si>
  <si>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</si>
  <si>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</si>
  <si>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</si>
  <si>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</si>
  <si>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</si>
  <si>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</si>
  <si>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</si>
  <si>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</si>
  <si>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</si>
  <si>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</si>
  <si>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</si>
  <si>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</si>
  <si>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</si>
  <si>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</si>
  <si>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</si>
  <si>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</si>
  <si>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</si>
  <si>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</si>
  <si>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</si>
  <si>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</si>
  <si>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</si>
  <si>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</si>
  <si>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</si>
  <si>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</si>
  <si>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</si>
  <si>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</si>
  <si>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</si>
  <si>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</si>
  <si>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</si>
  <si>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</si>
  <si>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</si>
  <si>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</si>
  <si>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</si>
  <si>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</si>
  <si>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</si>
  <si>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</si>
  <si>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</si>
  <si>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</si>
  <si>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</si>
  <si>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</si>
  <si>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</si>
  <si>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</si>
  <si>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</si>
  <si>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</si>
  <si>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</si>
  <si>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</si>
  <si>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</si>
  <si>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</si>
  <si>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</si>
  <si>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</si>
  <si>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</si>
  <si>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</si>
  <si>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</si>
  <si>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</si>
  <si>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</si>
  <si>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</si>
  <si>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</si>
  <si>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</si>
  <si>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</si>
  <si>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</si>
  <si>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</si>
  <si>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</si>
  <si>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</si>
  <si>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</si>
  <si>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</si>
  <si>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</si>
  <si>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</si>
  <si>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</si>
  <si>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</si>
  <si>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</si>
  <si>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</si>
  <si>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</si>
  <si>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</si>
  <si>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</si>
  <si>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</si>
  <si>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</si>
  <si>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</si>
  <si>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</si>
  <si>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</si>
  <si>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</si>
  <si>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</si>
  <si>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</si>
  <si>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</si>
  <si>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</si>
  <si>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</si>
  <si>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</si>
  <si>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</si>
  <si>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</si>
  <si>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</si>
  <si>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</si>
  <si>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</si>
  <si>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</si>
  <si>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</si>
  <si>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</si>
  <si>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</si>
  <si>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</si>
  <si>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</si>
  <si>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</si>
  <si>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</si>
  <si>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</si>
  <si>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</si>
  <si>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</si>
  <si>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</si>
  <si>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</si>
  <si>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</si>
  <si>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</si>
  <si>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</si>
  <si>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</si>
  <si>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</si>
  <si>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</si>
  <si>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</si>
  <si>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</si>
  <si>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</si>
  <si>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</si>
  <si>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</si>
  <si>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</si>
  <si>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</si>
  <si>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</si>
  <si>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</si>
  <si>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</si>
  <si>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</si>
  <si>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</si>
  <si>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</si>
  <si>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</si>
  <si>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</si>
  <si>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</si>
  <si>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</si>
  <si>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</si>
  <si>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</si>
  <si>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</si>
  <si>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</si>
  <si>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</si>
  <si>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</si>
  <si>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</si>
  <si>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</si>
  <si>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</si>
  <si>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</si>
  <si>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</si>
  <si>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</si>
  <si>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</si>
  <si>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</si>
  <si>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</si>
  <si>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</si>
  <si>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</si>
  <si>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</si>
  <si>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</si>
  <si>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</si>
  <si>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</si>
  <si>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</si>
  <si>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</si>
  <si>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</si>
  <si>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</si>
  <si>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</si>
  <si>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</si>
  <si>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</si>
  <si>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</si>
  <si>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</si>
  <si>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</si>
  <si>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</si>
  <si>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</si>
  <si>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</si>
  <si>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</si>
  <si>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</si>
  <si>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</si>
  <si>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</si>
  <si>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</si>
  <si>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</si>
  <si>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</si>
  <si>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</si>
  <si>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</si>
  <si>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</si>
  <si>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</si>
  <si>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</si>
  <si>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</si>
  <si>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</si>
  <si>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</si>
  <si>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</si>
  <si>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</si>
  <si>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</si>
  <si>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</si>
  <si>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</si>
  <si>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</si>
  <si>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</si>
  <si>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</si>
  <si>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</si>
  <si>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</si>
  <si>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</si>
  <si>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</si>
  <si>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</si>
  <si>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</si>
  <si>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</si>
  <si>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</si>
  <si>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</si>
  <si>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</si>
  <si>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</si>
  <si>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</si>
  <si>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</si>
  <si>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</si>
  <si>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</si>
  <si>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</si>
  <si>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</si>
  <si>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</si>
  <si>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</si>
  <si>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</si>
  <si>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</si>
  <si>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</si>
  <si>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</si>
  <si>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</si>
  <si>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</si>
  <si>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</si>
  <si>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</si>
  <si>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</si>
  <si>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</si>
  <si>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</si>
  <si>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</si>
  <si>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</si>
  <si>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</si>
  <si>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</si>
  <si>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</si>
  <si>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</si>
  <si>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</si>
  <si>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</si>
  <si>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</si>
  <si>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</si>
  <si>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</si>
  <si>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</si>
  <si>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</si>
  <si>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</si>
  <si>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</si>
  <si>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</si>
  <si>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</si>
  <si>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</si>
  <si>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</si>
  <si>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</si>
  <si>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</si>
  <si>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</si>
  <si>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</si>
  <si>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</si>
  <si>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</si>
  <si>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</si>
  <si>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</si>
  <si>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</si>
  <si>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</si>
  <si>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</si>
  <si>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</si>
  <si>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</si>
  <si>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</si>
  <si>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</si>
  <si>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</si>
  <si>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</si>
  <si>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</si>
  <si>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</si>
  <si>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</si>
  <si>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</si>
  <si>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</si>
  <si>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</si>
  <si>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</si>
  <si>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</si>
  <si>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</si>
  <si>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</si>
  <si>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</si>
  <si>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</si>
  <si>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</si>
  <si>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</si>
  <si>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</si>
  <si>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</si>
  <si>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</si>
  <si>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</si>
  <si>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</si>
  <si>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</si>
  <si>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</si>
  <si>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</si>
  <si>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</si>
  <si>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</si>
  <si>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</si>
  <si>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</si>
  <si>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</si>
  <si>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</si>
  <si>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</si>
  <si>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</si>
  <si>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</si>
  <si>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</si>
  <si>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</si>
  <si>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</si>
  <si>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</si>
  <si>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</si>
  <si>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</si>
  <si>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</si>
  <si>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</si>
  <si>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</si>
  <si>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</si>
  <si>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</si>
  <si>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</si>
  <si>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</si>
  <si>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</si>
  <si>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</si>
  <si>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</si>
  <si>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</si>
  <si>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</si>
  <si>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</si>
  <si>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</si>
  <si>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</si>
  <si>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</si>
  <si>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</si>
  <si>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</si>
  <si>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</si>
  <si>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</si>
  <si>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</si>
  <si>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</si>
  <si>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</si>
  <si>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</si>
  <si>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</si>
  <si>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</si>
  <si>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</si>
  <si>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</si>
  <si>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</si>
  <si>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</si>
  <si>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</si>
  <si>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</si>
  <si>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</si>
  <si>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</si>
  <si>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</si>
  <si>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</si>
  <si>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</si>
  <si>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</si>
  <si>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</si>
  <si>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</si>
  <si>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</si>
  <si>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</si>
  <si>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</si>
  <si>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</si>
  <si>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</si>
  <si>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</si>
  <si>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</si>
  <si>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</si>
  <si>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</si>
  <si>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</si>
  <si>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</si>
  <si>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</si>
  <si>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</si>
  <si>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</si>
  <si>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</si>
  <si>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</si>
  <si>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</si>
  <si>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</si>
  <si>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</si>
  <si>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</si>
  <si>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</si>
  <si>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</si>
  <si>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</si>
  <si>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</si>
  <si>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</si>
  <si>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</si>
  <si>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</si>
  <si>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</si>
  <si>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</si>
  <si>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</si>
  <si>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</si>
  <si>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</si>
  <si>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</si>
  <si>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</si>
  <si>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</si>
  <si>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</si>
  <si>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</si>
  <si>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</si>
  <si>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</si>
  <si>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</si>
  <si>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</si>
  <si>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</si>
  <si>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</si>
  <si>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</si>
  <si>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</si>
  <si>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</si>
  <si>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</si>
  <si>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</si>
  <si>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</si>
  <si>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</si>
  <si>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</si>
  <si>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</si>
  <si>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</si>
  <si>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</si>
  <si>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</si>
  <si>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</si>
  <si>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</si>
  <si>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</si>
  <si>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</si>
  <si>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</si>
  <si>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</si>
  <si>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</si>
  <si>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</si>
  <si>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</si>
  <si>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</si>
  <si>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</si>
  <si>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</si>
  <si>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</si>
  <si>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</si>
  <si>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</si>
  <si>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</si>
  <si>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</si>
  <si>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</si>
  <si>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</si>
  <si>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</si>
  <si>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</si>
  <si>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</si>
  <si>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</si>
  <si>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</si>
  <si>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</si>
  <si>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</si>
  <si>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</si>
  <si>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</si>
  <si>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</si>
  <si>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</si>
  <si>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</si>
  <si>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</si>
  <si>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</si>
  <si>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</si>
  <si>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</si>
  <si>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</si>
  <si>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</si>
  <si>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</si>
  <si>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</si>
  <si>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</si>
  <si>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</si>
  <si>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</si>
  <si>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</si>
  <si>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</si>
  <si>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</si>
  <si>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</si>
  <si>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</si>
  <si>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</si>
  <si>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</si>
  <si>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</si>
  <si>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</si>
  <si>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</si>
  <si>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</si>
  <si>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</si>
  <si>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</si>
  <si>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</si>
  <si>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</si>
  <si>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</si>
  <si>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</si>
  <si>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</si>
  <si>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</si>
  <si>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</si>
  <si>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</si>
  <si>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</si>
  <si>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</si>
  <si>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</si>
  <si>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</si>
  <si>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</si>
  <si>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</si>
  <si>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</si>
  <si>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</si>
  <si>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</si>
  <si>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</si>
  <si>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</si>
  <si>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</si>
  <si>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</si>
  <si>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</si>
  <si>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</si>
  <si>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</si>
  <si>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</si>
  <si>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</si>
  <si>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</si>
  <si>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</si>
  <si>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</si>
  <si>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</si>
  <si>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</si>
  <si>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</si>
  <si>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</si>
  <si>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</si>
  <si>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</si>
  <si>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</si>
  <si>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</si>
  <si>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</si>
  <si>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</si>
  <si>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</si>
  <si>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</si>
  <si>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</si>
  <si>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</si>
  <si>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</si>
  <si>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</si>
  <si>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</si>
  <si>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</si>
  <si>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</si>
  <si>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</si>
  <si>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</si>
  <si>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</si>
  <si>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</si>
  <si>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</si>
  <si>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</si>
  <si>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</si>
  <si>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</si>
  <si>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</si>
  <si>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</si>
  <si>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</si>
  <si>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</si>
  <si>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</si>
  <si>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</si>
  <si>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</si>
  <si>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</si>
  <si>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</si>
  <si>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</si>
  <si>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</si>
  <si>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</si>
  <si>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</si>
  <si>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</si>
  <si>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</si>
  <si>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</si>
  <si>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</si>
  <si>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</si>
  <si>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</si>
  <si>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</si>
  <si>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</si>
  <si>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</si>
  <si>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</si>
  <si>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</si>
  <si>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</si>
  <si>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</si>
  <si>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</si>
  <si>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</si>
  <si>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</si>
  <si>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</si>
  <si>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</si>
  <si>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</si>
  <si>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</si>
  <si>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</si>
  <si>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</si>
  <si>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</si>
  <si>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</si>
  <si>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</si>
  <si>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</si>
  <si>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</si>
  <si>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</si>
  <si>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</si>
  <si>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</si>
  <si>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</si>
  <si>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</si>
  <si>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</si>
  <si>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</si>
  <si>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</si>
  <si>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</si>
  <si>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</si>
  <si>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</si>
  <si>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</si>
  <si>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</si>
  <si>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</si>
  <si>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</si>
  <si>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</si>
  <si>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</si>
  <si>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</si>
  <si>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</si>
  <si>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</si>
  <si>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</si>
  <si>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</si>
  <si>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</si>
  <si>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</si>
  <si>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</si>
  <si>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</si>
  <si>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</si>
  <si>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</si>
  <si>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</si>
  <si>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</si>
  <si>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</si>
  <si>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</si>
  <si>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</si>
  <si>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</si>
  <si>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</si>
  <si>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</si>
  <si>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</si>
  <si>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</si>
  <si>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</si>
  <si>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</si>
  <si>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</si>
  <si>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</si>
  <si>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</si>
  <si>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</si>
  <si>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</si>
  <si>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</si>
  <si>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</si>
  <si>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</si>
  <si>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</si>
  <si>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</si>
  <si>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</si>
  <si>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</si>
  <si>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</si>
  <si>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</si>
  <si>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</si>
  <si>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</si>
  <si>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</si>
  <si>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</si>
  <si>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</si>
  <si>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</si>
  <si>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</si>
  <si>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</si>
  <si>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</si>
  <si>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</si>
  <si>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</si>
  <si>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</si>
  <si>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</si>
  <si>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</si>
  <si>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</si>
  <si>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</si>
  <si>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</si>
  <si>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</si>
  <si>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</si>
  <si>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</si>
  <si>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</si>
  <si>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</si>
  <si>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</si>
  <si>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</si>
  <si>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</si>
  <si>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</si>
  <si>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</si>
  <si>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</si>
  <si>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</si>
  <si>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</si>
  <si>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</si>
  <si>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</si>
  <si>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</si>
  <si>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</si>
  <si>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</si>
  <si>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</si>
  <si>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</si>
  <si>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</si>
  <si>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</si>
  <si>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</si>
  <si>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</si>
  <si>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</si>
  <si>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</si>
  <si>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</si>
  <si>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</si>
  <si>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</si>
  <si>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</si>
  <si>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</si>
  <si>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</si>
  <si>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</si>
  <si>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</si>
  <si>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</si>
  <si>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</si>
  <si>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</si>
  <si>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</si>
  <si>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</si>
  <si>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</si>
  <si>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</si>
  <si>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</si>
  <si>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</si>
  <si>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</si>
  <si>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</si>
  <si>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</si>
  <si>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</si>
  <si>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</si>
  <si>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</si>
  <si>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</si>
  <si>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</si>
  <si>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</si>
  <si>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</si>
  <si>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</si>
  <si>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</si>
  <si>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</si>
  <si>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</si>
  <si>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</si>
  <si>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</si>
  <si>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</si>
  <si>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</si>
  <si>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</si>
  <si>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</si>
  <si>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</si>
  <si>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</si>
  <si>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</si>
  <si>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</si>
  <si>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</si>
  <si>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</si>
  <si>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</si>
  <si>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</si>
  <si>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</si>
  <si>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</si>
  <si>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</si>
  <si>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</si>
  <si>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</si>
  <si>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</si>
  <si>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</si>
  <si>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</si>
  <si>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</si>
  <si>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</si>
  <si>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</si>
  <si>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</si>
  <si>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</si>
  <si>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</si>
  <si>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</si>
  <si>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</si>
  <si>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</si>
  <si>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</si>
  <si>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</si>
  <si>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</si>
  <si>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</si>
  <si>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</si>
  <si>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</si>
  <si>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</si>
  <si>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</si>
  <si>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</si>
  <si>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</si>
  <si>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</si>
  <si>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</si>
  <si>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</si>
  <si>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</si>
  <si>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</si>
  <si>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</si>
  <si>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</si>
  <si>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</si>
  <si>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</si>
  <si>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</si>
  <si>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</si>
  <si>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</si>
  <si>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</si>
  <si>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</si>
  <si>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</si>
  <si>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</si>
  <si>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</si>
  <si>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</si>
  <si>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</si>
  <si>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</si>
  <si>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</si>
  <si>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</si>
  <si>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</si>
  <si>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</si>
  <si>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</si>
  <si>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</si>
  <si>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</si>
  <si>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</si>
  <si>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</si>
  <si>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</si>
  <si>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</si>
  <si>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</si>
  <si>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</si>
  <si>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</si>
  <si>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</si>
  <si>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</si>
  <si>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</si>
  <si>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</si>
  <si>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</si>
  <si>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</si>
  <si>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</si>
  <si>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</si>
  <si>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</si>
  <si>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</si>
  <si>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</si>
  <si>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</si>
  <si>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</si>
  <si>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</si>
  <si>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</si>
  <si>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</si>
  <si>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</si>
  <si>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</si>
  <si>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</si>
  <si>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</si>
  <si>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</si>
  <si>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</si>
  <si>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</si>
  <si>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</si>
  <si>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</si>
  <si>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</si>
  <si>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</si>
  <si>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</si>
  <si>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</si>
  <si>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</si>
  <si>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</si>
  <si>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</si>
  <si>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</si>
  <si>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</si>
  <si>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</si>
  <si>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</si>
  <si>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</si>
  <si>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</si>
  <si>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</si>
  <si>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</si>
  <si>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</si>
  <si>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</si>
  <si>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</si>
  <si>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</si>
  <si>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</si>
  <si>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</si>
  <si>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</si>
  <si>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</si>
  <si>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</si>
  <si>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</si>
  <si>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</si>
  <si>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</si>
  <si>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</si>
  <si>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</si>
  <si>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</si>
  <si>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</si>
  <si>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</si>
  <si>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</si>
  <si>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</si>
  <si>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</si>
  <si>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</si>
  <si>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</si>
  <si>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</si>
  <si>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</si>
  <si>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</si>
  <si>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</si>
  <si>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</si>
  <si>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</si>
  <si>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</si>
  <si>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</si>
  <si>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</si>
  <si>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</si>
  <si>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</si>
  <si>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</si>
  <si>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</si>
  <si>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</si>
  <si>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</si>
  <si>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</si>
  <si>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</si>
  <si>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</si>
  <si>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</si>
  <si>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</si>
  <si>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</si>
  <si>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</si>
  <si>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</si>
  <si>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</si>
  <si>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</si>
  <si>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</si>
  <si>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</si>
  <si>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</si>
  <si>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</si>
  <si>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</si>
  <si>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</si>
  <si>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</si>
  <si>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</si>
  <si>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</si>
  <si>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</si>
  <si>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</si>
  <si>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</si>
  <si>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</si>
  <si>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</si>
  <si>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</si>
  <si>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</si>
  <si>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</si>
  <si>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</si>
  <si>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</si>
  <si>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</si>
  <si>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</si>
  <si>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</si>
  <si>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</si>
  <si>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</si>
  <si>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</si>
  <si>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</si>
  <si>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</si>
  <si>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</si>
  <si>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</si>
  <si>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</si>
  <si>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</si>
  <si>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</si>
  <si>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</si>
  <si>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</si>
  <si>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</si>
  <si>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</si>
  <si>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</si>
  <si>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</si>
  <si>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</si>
  <si>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</si>
  <si>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</si>
  <si>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</si>
  <si>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</si>
  <si>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</si>
  <si>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</si>
  <si>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</si>
  <si>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</si>
  <si>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</si>
  <si>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</si>
  <si>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</si>
  <si>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</si>
  <si>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</si>
  <si>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</si>
  <si>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</si>
  <si>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</si>
  <si>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</si>
  <si>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</si>
  <si>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</si>
  <si>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</si>
  <si>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</si>
  <si>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</si>
  <si>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</si>
  <si>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</si>
  <si>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</si>
  <si>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</si>
  <si>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</si>
  <si>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</si>
  <si>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</si>
  <si>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</si>
  <si>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</si>
  <si>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</si>
  <si>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</si>
  <si>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</si>
  <si>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</si>
  <si>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</si>
  <si>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</si>
  <si>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</si>
  <si>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</si>
  <si>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</si>
  <si>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</si>
  <si>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</si>
  <si>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</si>
  <si>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</si>
  <si>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</si>
  <si>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</si>
  <si>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</si>
  <si>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</si>
  <si>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</si>
  <si>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</si>
  <si>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</si>
  <si>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</si>
  <si>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</si>
  <si>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</si>
  <si>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</si>
  <si>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</si>
  <si>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</si>
  <si>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</si>
  <si>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</si>
  <si>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</si>
  <si>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</si>
  <si>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</si>
  <si>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</si>
  <si>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</si>
  <si>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</si>
  <si>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</si>
  <si>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</si>
  <si>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</si>
  <si>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</si>
  <si>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</si>
  <si>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</si>
  <si>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</si>
  <si>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</si>
  <si>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</si>
  <si>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</si>
  <si>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</si>
  <si>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</si>
  <si>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</si>
  <si>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</si>
  <si>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</si>
  <si>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</si>
  <si>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</si>
  <si>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</si>
  <si>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</si>
  <si>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</si>
  <si>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</si>
  <si>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</si>
  <si>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</si>
  <si>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</si>
  <si>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</si>
  <si>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</si>
  <si>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</si>
  <si>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</si>
  <si>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</si>
  <si>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</si>
  <si>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</si>
  <si>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</si>
  <si>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</si>
  <si>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</si>
  <si>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</si>
  <si>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</si>
  <si>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</si>
  <si>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</si>
  <si>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</si>
  <si>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</si>
  <si>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</si>
  <si>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</si>
  <si>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</si>
  <si>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</si>
  <si>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</si>
  <si>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</si>
  <si>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</si>
  <si>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</si>
  <si>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</si>
  <si>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</si>
  <si>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</si>
  <si>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</si>
  <si>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</si>
  <si>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</si>
  <si>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</si>
  <si>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</si>
  <si>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</si>
  <si>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</si>
  <si>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</si>
  <si>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</si>
  <si>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</si>
  <si>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</si>
  <si>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</si>
  <si>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</si>
  <si>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</si>
  <si>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</si>
  <si>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</si>
  <si>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</si>
  <si>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</si>
  <si>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</si>
  <si>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</si>
  <si>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</si>
  <si>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</si>
  <si>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</si>
  <si>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</si>
  <si>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</si>
  <si>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</si>
  <si>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</si>
  <si>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</si>
  <si>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</si>
  <si>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</si>
  <si>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</si>
  <si>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</si>
  <si>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</si>
  <si>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</si>
  <si>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</si>
  <si>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</si>
  <si>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</si>
  <si>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</si>
  <si>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</si>
  <si>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</si>
  <si>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</si>
  <si>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</si>
  <si>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</si>
  <si>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</si>
  <si>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</si>
  <si>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</si>
  <si>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</si>
  <si>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</si>
  <si>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</si>
  <si>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</si>
  <si>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</si>
  <si>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</si>
  <si>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</si>
  <si>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</si>
  <si>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</si>
  <si>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</si>
  <si>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</si>
  <si>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</si>
  <si>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</si>
  <si>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</si>
  <si>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</si>
  <si>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</si>
  <si>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</si>
  <si>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</si>
  <si>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</si>
  <si>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</si>
  <si>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</si>
  <si>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</si>
  <si>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</si>
  <si>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</si>
  <si>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</si>
  <si>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</si>
  <si>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</si>
  <si>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</si>
  <si>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</si>
  <si>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</si>
  <si>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</si>
  <si>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</si>
  <si>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</si>
  <si>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</si>
  <si>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</si>
  <si>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</si>
  <si>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</si>
  <si>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</si>
  <si>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</si>
  <si>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</si>
  <si>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</si>
  <si>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</si>
  <si>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</si>
  <si>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</si>
  <si>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</si>
  <si>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</si>
  <si>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</si>
  <si>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</si>
  <si>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</si>
  <si>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</si>
  <si>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</si>
  <si>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</si>
  <si>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</si>
  <si>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</si>
  <si>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</si>
  <si>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</si>
  <si>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</si>
  <si>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</si>
  <si>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</si>
  <si>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</si>
  <si>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</si>
  <si>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</si>
  <si>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</si>
  <si>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</si>
  <si>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</si>
  <si>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</si>
  <si>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</si>
  <si>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</si>
  <si>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</si>
  <si>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</si>
  <si>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</si>
  <si>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</si>
  <si>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</si>
  <si>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</si>
  <si>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</si>
  <si>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</si>
  <si>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</si>
  <si>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</si>
  <si>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</si>
  <si>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</si>
  <si>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</si>
  <si>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</si>
  <si>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</si>
  <si>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</si>
  <si>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</si>
  <si>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</si>
  <si>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</si>
  <si>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</si>
  <si>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</si>
  <si>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</si>
  <si>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</si>
  <si>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</si>
  <si>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</si>
  <si>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</si>
  <si>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</si>
  <si>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</si>
  <si>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</si>
  <si>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</si>
  <si>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</si>
  <si>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</si>
  <si>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</si>
  <si>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</si>
  <si>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</si>
  <si>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</si>
  <si>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</si>
  <si>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</si>
  <si>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</si>
  <si>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</si>
  <si>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</si>
  <si>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</si>
  <si>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</si>
  <si>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</si>
  <si>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</si>
  <si>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</si>
  <si>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</si>
  <si>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</si>
  <si>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</si>
  <si>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</si>
  <si>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</si>
  <si>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</si>
  <si>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</si>
  <si>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</si>
  <si>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</si>
  <si>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</si>
  <si>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</si>
  <si>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</si>
  <si>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</si>
  <si>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</si>
  <si>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</si>
  <si>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</si>
  <si>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</si>
  <si>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</si>
  <si>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</si>
  <si>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</si>
  <si>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</si>
  <si>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</si>
  <si>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</si>
  <si>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</si>
  <si>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</si>
  <si>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</si>
  <si>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</si>
  <si>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</si>
  <si>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</si>
  <si>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</si>
  <si>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</si>
  <si>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</si>
  <si>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</si>
  <si>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</si>
  <si>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</si>
  <si>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</si>
  <si>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</si>
  <si>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</si>
  <si>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</si>
  <si>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</si>
  <si>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</si>
  <si>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</si>
  <si>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</si>
  <si>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</si>
  <si>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</si>
  <si>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</si>
  <si>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</si>
  <si>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</si>
  <si>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</si>
  <si>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</si>
  <si>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</si>
  <si>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</si>
  <si>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</si>
  <si>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</si>
  <si>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</si>
  <si>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</si>
  <si>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</si>
  <si>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</si>
  <si>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</si>
  <si>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</si>
  <si>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</si>
  <si>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</si>
  <si>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</si>
  <si>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</si>
  <si>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</si>
  <si>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</si>
  <si>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</si>
  <si>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</si>
  <si>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</si>
  <si>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</si>
  <si>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</si>
  <si>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</si>
  <si>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</si>
  <si>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</si>
  <si>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</si>
  <si>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</si>
  <si>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</si>
  <si>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</si>
  <si>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</si>
  <si>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</si>
  <si>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</si>
  <si>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</si>
  <si>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</si>
  <si>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</si>
  <si>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</si>
  <si>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</si>
  <si>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</si>
  <si>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</si>
  <si>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</si>
  <si>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</si>
  <si>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</si>
  <si>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</si>
  <si>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</si>
  <si>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</si>
  <si>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</si>
  <si>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</si>
  <si>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</si>
  <si>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</si>
  <si>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</si>
  <si>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</si>
  <si>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</si>
  <si>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</si>
  <si>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</si>
  <si>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</si>
  <si>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</si>
  <si>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</si>
  <si>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</si>
  <si>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</si>
  <si>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</si>
  <si>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</si>
  <si>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</si>
  <si>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</si>
  <si>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</si>
  <si>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</si>
  <si>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</si>
  <si>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</si>
  <si>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</si>
  <si>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</si>
  <si>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</si>
  <si>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</si>
  <si>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</si>
  <si>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</si>
  <si>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</si>
  <si>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</si>
  <si>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</si>
  <si>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</si>
  <si>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</si>
  <si>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</si>
  <si>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</si>
  <si>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</si>
  <si>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</si>
  <si>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</si>
  <si>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</si>
  <si>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</si>
  <si>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</si>
  <si>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</si>
  <si>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</si>
  <si>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</si>
  <si>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</si>
  <si>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</si>
  <si>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</si>
  <si>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</si>
  <si>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</si>
  <si>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</si>
  <si>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</si>
  <si>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</si>
  <si>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</si>
  <si>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</si>
  <si>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</si>
  <si>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</si>
  <si>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</si>
  <si>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</si>
  <si>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</si>
  <si>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</si>
  <si>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</si>
  <si>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</si>
  <si>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</si>
  <si>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</si>
  <si>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</si>
  <si>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</si>
  <si>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</si>
  <si>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</si>
  <si>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</si>
  <si>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</si>
  <si>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</si>
  <si>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</si>
  <si>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</si>
  <si>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</si>
  <si>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</si>
  <si>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</si>
  <si>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</si>
  <si>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</si>
  <si>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</si>
  <si>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</si>
  <si>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</si>
  <si>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</si>
  <si>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</si>
  <si>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</si>
  <si>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</si>
  <si>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</si>
  <si>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</si>
  <si>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</si>
  <si>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</si>
  <si>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</si>
  <si>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</si>
  <si>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</si>
  <si>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</si>
  <si>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</si>
  <si>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</si>
  <si>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</si>
  <si>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</si>
  <si>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</si>
  <si>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</si>
  <si>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</si>
  <si>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</si>
  <si>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</si>
  <si>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</si>
  <si>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</si>
  <si>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</si>
  <si>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</si>
  <si>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</si>
  <si>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</si>
  <si>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</si>
  <si>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</si>
  <si>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</si>
  <si>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</si>
  <si>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</si>
  <si>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</si>
  <si>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</si>
  <si>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</si>
  <si>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</si>
  <si>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</si>
  <si>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</si>
  <si>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</si>
  <si>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</si>
  <si>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</si>
  <si>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</si>
  <si>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</si>
  <si>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</si>
  <si>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</si>
  <si>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</si>
  <si>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</si>
  <si>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</si>
  <si>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</si>
  <si>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</si>
  <si>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</si>
  <si>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</si>
  <si>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</si>
  <si>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</si>
  <si>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</si>
  <si>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</si>
  <si>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</si>
  <si>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</si>
  <si>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</si>
  <si>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</si>
  <si>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</si>
  <si>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</si>
  <si>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</si>
  <si>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</si>
  <si>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</si>
  <si>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</si>
  <si>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</si>
  <si>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</si>
  <si>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</si>
  <si>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</si>
  <si>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</si>
  <si>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</si>
  <si>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</si>
  <si>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</si>
  <si>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</si>
  <si>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</si>
  <si>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</si>
  <si>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</si>
  <si>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</si>
  <si>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</si>
  <si>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</si>
  <si>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</si>
  <si>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</si>
  <si>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</si>
  <si>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</si>
  <si>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</si>
  <si>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</si>
  <si>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</si>
  <si>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</si>
  <si>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</si>
  <si>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</si>
  <si>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</si>
  <si>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</si>
  <si>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</si>
  <si>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</si>
  <si>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</si>
  <si>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</si>
  <si>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</si>
  <si>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</si>
  <si>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</si>
  <si>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</si>
  <si>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</si>
  <si>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</si>
  <si>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</si>
  <si>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</si>
  <si>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</si>
  <si>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PCM-20251004-00000029</t>
  </si>
  <si>
    <t>Critical</t>
  </si>
  <si>
    <t>these was night access problem as it located inside Armaco, 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</si>
  <si>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</si>
  <si>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</si>
  <si>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</si>
  <si>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</si>
  <si>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</si>
  <si>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</si>
  <si>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</si>
  <si>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</si>
  <si>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</si>
  <si>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</si>
  <si>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</si>
  <si>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</si>
  <si>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</si>
  <si>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</si>
  <si>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</si>
  <si>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</si>
  <si>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</si>
  <si>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</si>
  <si>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</si>
  <si>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</si>
  <si>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</si>
  <si>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</si>
  <si>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</si>
  <si>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</si>
  <si>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</si>
  <si>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</si>
  <si>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</si>
  <si>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</si>
  <si>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</si>
  <si>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</si>
  <si>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</si>
  <si>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</si>
  <si>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</si>
  <si>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</si>
  <si>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</si>
  <si>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</si>
  <si>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</si>
  <si>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</si>
  <si>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</si>
  <si>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</si>
  <si>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</si>
  <si>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</si>
  <si>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</si>
  <si>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</si>
  <si>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</si>
  <si>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</si>
  <si>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</si>
  <si>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</si>
  <si>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</si>
  <si>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</si>
  <si>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</si>
  <si>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</si>
  <si>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</si>
  <si>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</si>
  <si>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</si>
  <si>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</si>
  <si>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</si>
  <si>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</si>
  <si>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</si>
  <si>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</si>
  <si>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</si>
  <si>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</si>
  <si>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</si>
  <si>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</si>
  <si>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</si>
  <si>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</si>
  <si>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</si>
  <si>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</si>
  <si>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</si>
  <si>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</si>
  <si>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</si>
  <si>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</si>
  <si>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</si>
  <si>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</si>
  <si>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</si>
  <si>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</si>
  <si>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</si>
  <si>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</si>
  <si>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</si>
  <si>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</si>
  <si>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</si>
  <si>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</si>
  <si>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</si>
  <si>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</si>
  <si>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</si>
  <si>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PCM-20251004-00000233</t>
  </si>
  <si>
    <t>access issue as Site located inside Saudi entertainment Academy and no security available and all doors closed</t>
  </si>
  <si>
    <t>TT-20251004-00299</t>
  </si>
  <si>
    <t xml:space="preserve">Access issue at site // EM team checking morning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</si>
  <si>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</si>
  <si>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</si>
  <si>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</si>
  <si>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</si>
  <si>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</si>
  <si>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</si>
  <si>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site was Night access issue as site on deep valleys or high mountains / EM team need 30 min</t>
  </si>
  <si>
    <t xml:space="preserve"> PCM-20251004-00000333 </t>
  </si>
  <si>
    <t>jed0170</t>
  </si>
  <si>
    <t>60 min</t>
  </si>
  <si>
    <t>PCM-20251004-00000355</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</si>
  <si>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</si>
  <si>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</si>
  <si>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</si>
  <si>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</si>
  <si>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</si>
  <si>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</si>
  <si>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EM team at site checking</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</si>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</sst>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7" totalsRowShown="0" headerRowDxfId="157" dataDxfId="156" headerRowBorderDxfId="154" tableBorderDxfId="155" totalsRowBorderDxfId="153">
  <autoFilter ref="A1:CJ3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48" dataDxfId="47" headerRowBorderDxfId="45" tableBorderDxfId="46" totalsRowBorderDxfId="44">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4" totalsRowShown="0" headerRowDxfId="31" dataDxfId="30" headerRowBorderDxfId="28" tableBorderDxfId="29">
  <autoFilter ref="A1:L1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9" totalsRowShown="0" headerRowDxfId="15" dataDxfId="14" headerRowBorderDxfId="12" tableBorderDxfId="13">
  <autoFilter ref="A1:L3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271.33409745370591</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8534</v>
      </c>
      <c r="E3" s="65" t="s">
        <v>38967</v>
      </c>
      <c r="F3" s="66">
        <v>45934.022002314814</v>
      </c>
      <c r="G3" s="67">
        <f ca="1">IFERROR(NOW()-F3,"")</f>
        <v>0.26052106481802184</v>
      </c>
      <c r="H3" s="90">
        <v>45934.015914351854</v>
      </c>
      <c r="I3" s="73" t="str">
        <f>IFERROR(VLOOKUP(D3,DB!A:F,6,0),"")</f>
        <v>Generator-SG</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45934.282523379632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45934.282523379632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45934.282523379632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45934.282523379632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45934.282523379632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45934.282523379632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45934.282523379632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45934.282523379632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45934.282523379632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45934.282523379632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45934.282523379632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45934.282523379632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45934.282523379632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45934.282523379632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45934.282523379632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45934.282523379632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45934.282523379632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45934.282523379632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45934.282523379632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45934.282523379632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45934.282523379632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45934.282523379632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45934.282523379632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45934.282523379632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45934.282523379632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45934.282523379632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45934.282523379632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45934.282523379632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45934.282523379632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45934.282523379632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45934.282523379632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45934.282523379632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45934.282523379632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45934.282523379632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45934.282523379632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45934.282523379632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45934.282523379632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45934.282523379632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45934.282523379632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45934.282523379632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45934.282523379632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45934.282523379632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45934.282523379632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45934.282523379632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45934.282523379632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45934.282523379632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45934.282523379632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45934.282523379632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45934.282523379632</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0E439792-69C6-431E-BA5C-9D0B009DAAE9}"/>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7"/>
  <sheetViews>
    <sheetView tabSelected="1" workbookViewId="0">
      <selection activeCell="I10" sqref="I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242.63074097222125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127.55544004630065</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109.28268541667057</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2</v>
      </c>
      <c r="D6" s="18" t="s">
        <v>11739</v>
      </c>
      <c r="E6" s="131" t="s">
        <v>38967</v>
      </c>
      <c r="F6" s="132">
        <v>45934.180567129632</v>
      </c>
      <c r="G6" s="133">
        <f ca="1">IFERROR(NOW()-F6,"-")</f>
        <v>0.10195625000051223</v>
      </c>
      <c r="H6" s="132">
        <v>45934.141516203701</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45934.282523379632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45934.282523379632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45934.282523379632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45934.282523379632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45934.282523379632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45934.282523379632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45934.282523379632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45934.282523379632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45934.282523379632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45934.282523379632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45934.282523379632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45934.282523379632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45934.282523379632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45934.282523379632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45934.282523379632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45934.282523379632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45934.282523379632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45934.282523379632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45934.282523379632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45934.282523379632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45934.282523379632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45934.282523379632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45934.282523379632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45934.282523379632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45934.282523379632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45934.282523379632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45934.282523379632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45934.282523379632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45934.282523379632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45934.282523379632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45934.282523379632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45934.282523379632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45934.282523379632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45934.282523379632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45934.282523379632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45934.282523379632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45934.282523379632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45934.282523379632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45934.282523379632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45934.282523379632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45934.282523379632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45934.282523379632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45934.282523379632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45934.282523379632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45934.282523379632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45934.282523379632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45934.282523379632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45934.282523379632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45934.282523379632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45934.282523379632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45934.282523379632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45934.282523379632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45934.282523379632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45934.282523379632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45934.282523379632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45934.282523379632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45934.282523379632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45934.282523379632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45934.282523379632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45934.282523379632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45934.282523379632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45934.282523379632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45934.282523379632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45934.282523379632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45934.282523379632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45934.282523379632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45934.282523379632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45934.282523379632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45934.282523379632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45934.282523379632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45934.282523379632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45934.282523379632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45934.282523379632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45934.282523379632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45934.282523379632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45934.282523379632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45934.282523379632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45934.282523379632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45934.282523379632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45934.282523379632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45934.282523379632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45934.282523379632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45934.282523379632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45934.282523379632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45934.282523379632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45934.282523379632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45934.282523379632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45934.282523379632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45934.282523379632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45934.282523379632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45934.282523379632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45934.282523379632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45934.282523379632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45934.282523379632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45934.282523379632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45934.282523379632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45934.282523379632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45934.282523379632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45934.282523379632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45934.282523379632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45934.282523379632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45934.282523379632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45934.282523379632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45934.282523379632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45934.282523379632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45934.282523379632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45934.282523379632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45934.282523379632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45934.282523379632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45934.282523379632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45934.282523379632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45934.282523379632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45934.282523379632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45934.282523379632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45934.282523379632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45934.282523379632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45934.282523379632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45934.282523379632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45934.282523379632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45934.282523379632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45934.282523379632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45934.282523379632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45934.282523379632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45934.282523379632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45934.282523379632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45934.282523379632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45934.282523379632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45934.282523379632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45934.282523379632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45934.282523379632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45934.282523379632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45934.282523379632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45934.282523379632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45934.282523379632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45934.282523379632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45934.282523379632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45934.282523379632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45934.282523379632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45934.282523379632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45934.282523379632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45934.282523379632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45934.282523379632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45934.282523379632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45934.282523379632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45934.282523379632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45934.282523379632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45934.282523379632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45934.282523379632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45934.282523379632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45934.282523379632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45934.282523379632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45934.282523379632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45934.282523379632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45934.282523379632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45934.282523379632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45934.282523379632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45934.282523379632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45934.282523379632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45934.282523379632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45934.282523379632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45934.282523379632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45934.282523379632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45934.282523379632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45934.282523379632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45934.282523379632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45934.282523379632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45934.282523379632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45934.282523379632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45934.282523379632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45934.282523379632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45934.282523379632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45934.282523379632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45934.282523379632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45934.282523379632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45934.282523379632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45934.282523379632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45934.282523379632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45934.282523379632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45934.282523379632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45934.282523379632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45934.282523379632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45934.282523379632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45934.282523379632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45934.282523379632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45934.282523379632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45934.282523379632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45934.282523379632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45934.282523379632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45934.282523379632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45934.282523379632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45934.282523379632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45934.282523379632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45934.282523379632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45934.282523379632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45934.282523379632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45934.282523379632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45934.282523379632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45934.282523379632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45934.282523379632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45934.282523379632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45934.282523379632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45934.282523379632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45934.282523379632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45934.282523379632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45934.282523379632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45934.282523379632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45934.282523379632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45934.282523379632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45934.282523379632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45934.282523379632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45934.282523379632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45934.282523379632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45934.282523379632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45934.282523379632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45934.282523379632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45934.282523379632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45934.282523379632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45934.282523379632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45934.282523379632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45934.282523379632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45934.282523379632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45934.282523379632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45934.282523379632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45934.282523379632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45934.282523379632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45934.282523379632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45934.282523379632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45934.282523379632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45934.282523379632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45934.282523379632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45934.282523379632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45934.282523379632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45934.282523379632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45934.282523379632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45934.282523379632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45934.282523379632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45934.282523379632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45934.282523379632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45934.282523379632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45934.282523379632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45934.282523379632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45934.282523379632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45934.282523379632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45934.282523379632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45934.282523379632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45934.282523379632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45934.282523379632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45934.282523379632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45934.282523379632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45934.282523379632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45934.282523379632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45934.282523379632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45934.282523379632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45934.282523379632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45934.282523379632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45934.282523379632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45934.282523379632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45934.282523379632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45934.282523379632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45934.282523379632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45934.282523379632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45934.282523379632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45934.282523379632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45934.282523379632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45934.282523379632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45934.282523379632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45934.282523379632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45934.282523379632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45934.282523379632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45934.282523379632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45934.282523379632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45934.282523379632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45934.282523379632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45934.282523379632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45934.282523379632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45934.282523379632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45934.282523379632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45934.282523379632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45934.282523379632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45934.282523379632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45934.282523379632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45934.282523379632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45934.282523379632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45934.282523379632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45934.282523379632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45934.282523379632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45934.282523379632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45934.282523379632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45934.282523379632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45934.282523379632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45934.282523379632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45934.282523379632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45934.282523379632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45934.282523379632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45934.282523379632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45934.282523379632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45934.282523379632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45934.282523379632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45934.282523379632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45934.282523379632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45934.282523379632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45934.282523379632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45934.282523379632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45934.282523379632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45934.282523379632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45934.282523379632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45934.282523379632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45934.282523379632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45934.282523379632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45934.282523379632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45934.282523379632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45934.282523379632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45934.282523379632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45934.282523379632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45934.282523379632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45934.282523379632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45934.282523379632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45934.282523379632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45934.282523379632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45934.282523379632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45934.282523379632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sheetData>
  <dataValidations count="2">
    <dataValidation allowBlank="1" showInputMessage="1" showErrorMessage="1" sqref="E1" xr:uid="{4D935161-CDD3-4592-B877-3FB59C99E142}"/>
    <dataValidation type="list" allowBlank="1" showInputMessage="1" showErrorMessage="1" sqref="E3:E3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39056</v>
      </c>
      <c r="B2" s="75" t="str">
        <f>IFERROR(VLOOKUP(D2,DB!A:K,11,0),"")</f>
        <v>R3</v>
      </c>
      <c r="C2" s="18">
        <v>1</v>
      </c>
      <c r="D2" s="75" t="s">
        <v>15246</v>
      </c>
      <c r="E2" s="18" t="s">
        <v>38967</v>
      </c>
      <c r="F2" s="20"/>
      <c r="G2" s="21">
        <f t="shared" ref="G2:G60" ca="1" si="0">IFERROR(NOW()-F2,"-")</f>
        <v>45934.282523379632</v>
      </c>
      <c r="H2" s="142">
        <v>45934.229733796295</v>
      </c>
      <c r="I2" s="19" t="str">
        <f>IFERROR(VLOOKUP(D2,DB!A:F,6,0),"")</f>
        <v>SCECO</v>
      </c>
      <c r="J2" s="18" t="str">
        <f>IFERROR(VLOOKUP(D2,DB!A:G,7,0),"")</f>
        <v>Dead</v>
      </c>
      <c r="K2" s="50" t="s">
        <v>39057</v>
      </c>
      <c r="L2" s="23" t="str">
        <f>IFERROR(VLOOKUP(D2,DB!A:I,9,0),"")</f>
        <v>Latis</v>
      </c>
    </row>
    <row r="3" spans="1:13" ht="15" customHeight="1">
      <c r="A3" s="19"/>
      <c r="B3" s="75" t="str">
        <f>IFERROR(VLOOKUP(D3,DB!A:K,11,0),"")</f>
        <v/>
      </c>
      <c r="C3" s="18"/>
      <c r="D3" s="18"/>
      <c r="E3" s="18"/>
      <c r="F3" s="20"/>
      <c r="G3" s="21">
        <f t="shared" ca="1" si="0"/>
        <v>45934.282523379632</v>
      </c>
      <c r="H3" s="14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45934.282523379632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45934.282523379632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45934.282523379632</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45934.282523379632</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45934.282523379632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45934.282523379632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45934.282523379632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45934.282523379632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45934.282523379632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45934.282523379632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45934.282523379632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45934.282523379632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45934.282523379632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45934.282523379632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45934.282523379632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45934.282523379632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45934.282523379632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45934.282523379632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45934.282523379632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45934.282523379632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45934.282523379632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45934.282523379632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45934.282523379632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45934.282523379632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45934.282523379632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45934.282523379632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45934.282523379632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45934.282523379632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45934.282523379632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45934.282523379632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45934.282523379632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45934.282523379632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45934.282523379632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45934.282523379632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45934.282523379632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45934.282523379632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45934.282523379632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45934.282523379632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45934.282523379632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45934.282523379632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45934.282523379632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45934.282523379632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45934.282523379632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45934.282523379632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45934.282523379632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45934.282523379632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45934.282523379632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45934.282523379632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45934.282523379632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45934.282523379632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45934.282523379632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45934.282523379632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45934.282523379632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45934.282523379632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45934.282523379632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45934.282523379632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45934.282523379632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45934.282523379632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45934.282523379632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45934.282523379632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45934.282523379632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45934.282523379632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45934.282523379632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45934.282523379632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45934.282523379632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45934.282523379632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45934.282523379632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45934.282523379632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45934.282523379632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45934.282523379632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45934.282523379632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45934.282523379632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45934.282523379632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45934.282523379632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45934.282523379632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45934.282523379632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45934.282523379632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45934.282523379632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45934.282523379632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45934.282523379632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45934.282523379632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45934.282523379632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45934.282523379632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45934.282523379632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45934.282523379632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45934.282523379632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45934.282523379632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45934.282523379632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45934.282523379632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45934.282523379632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45934.282523379632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45934.282523379632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45934.282523379632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45934.282523379632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45934.282523379632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45934.282523379632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45934.282523379632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45934.282523379632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45934.282523379632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45934.282523379632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45934.282523379632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45934.282523379632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45934.282523379632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45934.282523379632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45934.282523379632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45934.282523379632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45934.282523379632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45934.282523379632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45934.282523379632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45934.282523379632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45934.282523379632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45934.282523379632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45934.282523379632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45934.282523379632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45934.282523379632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45934.282523379632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45934.282523379632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45934.282523379632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45934.282523379632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45934.282523379632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45934.282523379632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45934.282523379632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45934.282523379632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45934.282523379632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45934.282523379632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45934.282523379632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45934.282523379632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45934.282523379632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45934.282523379632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45934.282523379632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45934.282523379632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45934.282523379632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45934.282523379632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45934.282523379632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45934.282523379632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45934.282523379632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45934.282523379632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45934.282523379632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45934.282523379632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45934.282523379632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45934.282523379632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45934.282523379632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45934.282523379632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45934.282523379632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45934.282523379632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45934.282523379632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45934.282523379632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45934.282523379632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45934.282523379632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45934.282523379632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45934.282523379632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45934.282523379632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45934.282523379632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45934.282523379632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45934.282523379632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45934.282523379632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45934.282523379632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45934.282523379632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45934.282523379632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45934.282523379632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45934.282523379632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45934.282523379632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45934.282523379632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45934.282523379632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45934.282523379632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45934.282523379632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45934.282523379632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45934.282523379632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45934.282523379632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45934.282523379632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45934.282523379632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45934.282523379632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45934.282523379632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45934.282523379632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45934.282523379632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45934.282523379632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45934.282523379632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45934.282523379632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45934.282523379632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45934.282523379632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45934.282523379632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45934.282523379632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45934.282523379632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45934.282523379632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45934.282523379632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45934.282523379632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45934.282523379632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45934.282523379632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45934.282523379632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45934.282523379632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45934.282523379632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45934.282523379632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45934.282523379632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45934.282523379632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45934.282523379632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45934.282523379632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45934.282523379632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45934.282523379632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45934.282523379632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45934.282523379632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45934.282523379632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45934.282523379632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45934.282523379632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45934.282523379632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45934.282523379632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45934.282523379632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45934.282523379632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45934.282523379632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45934.282523379632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45934.282523379632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45934.282523379632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45934.282523379632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45934.282523379632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45934.282523379632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45934.282523379632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45934.282523379632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45934.282523379632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45934.282523379632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45934.282523379632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45934.282523379632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45934.282523379632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45934.282523379632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45934.282523379632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45934.282523379632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45934.282523379632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45934.282523379632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45934.282523379632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45934.282523379632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45934.282523379632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45934.282523379632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45934.282523379632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45934.282523379632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45934.282523379632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45934.282523379632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45934.282523379632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45934.282523379632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45934.282523379632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45934.282523379632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45934.282523379632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45934.282523379632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45934.282523379632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45934.282523379632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45934.282523379632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45934.282523379632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45934.282523379632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45934.282523379632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45934.282523379632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45934.282523379632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45934.282523379632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45934.282523379632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45934.282523379632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45934.282523379632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45934.282523379632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45934.282523379632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45934.282523379632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45934.282523379632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45934.282523379632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45934.282523379632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45934.282523379632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45934.282523379632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45934.282523379632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45934.282523379632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45934.282523379632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45934.282523379632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45934.282523379632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45934.282523379632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45934.282523379632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45934.282523379632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45934.282523379632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45934.282523379632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45934.282523379632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45934.282523379632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45934.282523379632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45934.282523379632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45934.282523379632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45934.282523379632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45934.282523379632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45934.282523379632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45934.282523379632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45934.282523379632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45934.282523379632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45934.282523379632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45934.282523379632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45934.282523379632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45934.282523379632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45934.282523379632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45934.282523379632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45934.282523379632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45934.282523379632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45934.282523379632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45934.282523379632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45934.282523379632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45934.282523379632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45934.282523379632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45934.282523379632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45934.282523379632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45934.282523379632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45934.282523379632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45934.282523379632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45934.282523379632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45934.282523379632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45934.282523379632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45934.282523379632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45934.282523379632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45934.282523379632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45934.282523379632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45934.282523379632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45934.282523379632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45934.282523379632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45934.282523379632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45934.282523379632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45934.282523379632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45934.282523379632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45934.282523379632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45934.282523379632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45934.282523379632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45934.282523379632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45934.282523379632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45934.282523379632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45934.282523379632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45934.282523379632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45934.282523379632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45934.282523379632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45934.282523379632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45934.282523379632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45934.282523379632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45934.282523379632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45934.282523379632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45934.282523379632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45934.282523379632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45934.282523379632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45934.282523379632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45934.282523379632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45934.282523379632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45934.282523379632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45934.282523379632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45934.282523379632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45934.282523379632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45934.282523379632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45934.282523379632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45934.282523379632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45934.282523379632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45934.282523379632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45934.282523379632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45934.282523379632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45934.282523379632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45934.282523379632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45934.282523379632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45934.282523379632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45934.282523379632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45934.282523379632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45934.282523379632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45934.282523379632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45934.282523379632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45934.282523379632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45934.282523379632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45934.282523379632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45934.282523379632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45934.282523379632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45934.282523379632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45934.282523379632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45934.282523379632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45934.282523379632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45934.282523379632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45934.282523379632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45934.282523379632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45934.282523379632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45934.282523379632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45934.282523379632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45934.282523379632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45934.282523379632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45934.282523379632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45934.282523379632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45934.282523379632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45934.282523379632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45934.282523379632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45934.282523379632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45934.282523379632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45934.282523379632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45934.282523379632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45934.282523379632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45934.282523379632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45934.282523379632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45934.282523379632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45934.282523379632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45934.282523379632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45934.282523379632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45934.282523379632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45934.282523379632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45934.282523379632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45934.282523379632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45934.282523379632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45934.282523379632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45934.282523379632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45934.282523379632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45934.282523379632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45934.282523379632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45934.282523379632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45934.282523379632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45934.282523379632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45934.282523379632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45934.282523379632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45934.282523379632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45934.282523379632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45934.282523379632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45934.282523379632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45934.282523379632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45934.282523379632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45934.282523379632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45934.282523379632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45934.282523379632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45934.282523379632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45934.282523379632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45934.282523379632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45934.282523379632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45934.282523379632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45934.282523379632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45934.282523379632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45934.282523379632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45934.282523379632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45934.282523379632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45934.282523379632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45934.282523379632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45934.282523379632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45934.282523379632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45934.282523379632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45934.282523379632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45934.282523379632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45934.282523379632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45934.282523379632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45934.282523379632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45934.282523379632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45934.282523379632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45934.282523379632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45934.282523379632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45934.282523379632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45934.282523379632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45934.282523379632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45934.282523379632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45934.282523379632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45934.282523379632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45934.282523379632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45934.282523379632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45934.282523379632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45934.282523379632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45934.282523379632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45934.282523379632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45934.282523379632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45934.282523379632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45934.282523379632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45934.282523379632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45934.282523379632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45934.282523379632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45934.282523379632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45934.282523379632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45934.282523379632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45934.282523379632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45934.282523379632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45934.282523379632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45934.282523379632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45934.282523379632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45934.282523379632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45934.282523379632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45934.282523379632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45934.282523379632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45934.282523379632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45934.282523379632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45934.282523379632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45934.282523379632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45934.282523379632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45934.282523379632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45934.282523379632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45934.282523379632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45934.282523379632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45934.282523379632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45934.282523379632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45934.282523379632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45934.282523379632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45934.282523379632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45934.282523379632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45934.282523379632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45934.282523379632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45934.282523379632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45934.282523379632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45934.282523379632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45934.282523379632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45934.282523379632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45934.282523379632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45934.282523379632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45934.282523379632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45934.282523379632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45934.282523379632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45934.282523379632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45934.282523379632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45934.282523379632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45934.282523379632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45934.282523379632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45934.282523379632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45934.282523379632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45934.282523379632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45934.282523379632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45934.282523379632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45934.282523379632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45934.282523379632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45934.282523379632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45934.282523379632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45934.282523379632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45934.282523379632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45934.282523379632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45934.282523379632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45934.282523379632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45934.282523379632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45934.282523379632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45934.282523379632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45934.282523379632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45934.282523379632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45934.282523379632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45934.282523379632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45934.282523379632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45934.282523379632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45934.282523379632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45934.282523379632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45934.282523379632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45934.282523379632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45934.282523379632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45934.282523379632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45934.282523379632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45934.282523379632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45934.282523379632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45934.282523379632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45934.282523379632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45934.282523379632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45934.282523379632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45934.282523379632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45934.282523379632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45934.282523379632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45934.282523379632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45934.282523379632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45934.282523379632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45934.282523379632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45934.282523379632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45934.282523379632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45934.282523379632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45934.282523379632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45934.282523379632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45934.282523379632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45934.282523379632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45934.282523379632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45934.282523379632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45934.282523379632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45934.282523379632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45934.282523379632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45934.282523379632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45934.282523379632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45934.282523379632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45934.282523379632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45934.282523379632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45934.282523379632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45934.282523379632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45934.282523379632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45934.282523379632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45934.282523379632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45934.282523379632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45934.282523379632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45934.282523379632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45934.282523379632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45934.282523379632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45934.282523379632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45934.282523379632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45934.282523379632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45934.282523379632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45934.282523379632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45934.282523379632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45934.282523379632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45934.282523379632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45934.282523379632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45934.282523379632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45934.282523379632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45934.282523379632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45934.282523379632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45934.282523379632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45934.282523379632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45934.282523379632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45934.282523379632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45934.282523379632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45934.282523379632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45934.282523379632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45934.282523379632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45934.282523379632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45934.282523379632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45934.282523379632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45934.282523379632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45934.282523379632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45934.282523379632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45934.282523379632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45934.282523379632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45934.282523379632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45934.282523379632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45934.282523379632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45934.282523379632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45934.282523379632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45934.282523379632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45934.282523379632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45934.282523379632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45934.282523379632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45934.282523379632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45934.282523379632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45934.282523379632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45934.282523379632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45934.282523379632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45934.282523379632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45934.282523379632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45934.282523379632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45934.282523379632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45934.282523379632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45934.282523379632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45934.282523379632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45934.282523379632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45934.282523379632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45934.282523379632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45934.282523379632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45934.282523379632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45934.282523379632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45934.282523379632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45934.282523379632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45934.282523379632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45934.282523379632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45934.282523379632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45934.282523379632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45934.282523379632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45934.282523379632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45934.282523379632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45934.282523379632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45934.282523379632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45934.282523379632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45934.282523379632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45934.282523379632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45934.282523379632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45934.282523379632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45934.282523379632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45934.282523379632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45934.282523379632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45934.282523379632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45934.282523379632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45934.282523379632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45934.282523379632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45934.282523379632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45934.282523379632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45934.282523379632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45934.282523379632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45934.282523379632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45934.282523379632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45934.282523379632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45934.282523379632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45934.282523379632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45934.282523379632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45934.282523379632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45934.282523379632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45934.282523379632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45934.282523379632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45934.282523379632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45934.282523379632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45934.282523379632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45934.282523379632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45934.282523379632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45934.282523379632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45934.282523379632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45934.282523379632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45934.282523379632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45934.282523379632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45934.282523379632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45934.282523379632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45934.282523379632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45934.282523379632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45934.282523379632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45934.282523379632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45934.282523379632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45934.282523379632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45934.282523379632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45934.282523379632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45934.282523379632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45934.282523379632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45934.282523379632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45934.282523379632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45934.282523379632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45934.282523379632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45934.282523379632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45934.282523379632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45934.282523379632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45934.282523379632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45934.282523379632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45934.282523379632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45934.282523379632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45934.282523379632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45934.282523379632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45934.282523379632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45934.282523379632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45934.282523379632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45934.282523379632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45934.282523379632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45934.282523379632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45934.282523379632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45934.282523379632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45934.282523379632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45934.282523379632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45934.282523379632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45934.282523379632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45934.282523379632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45934.282523379632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45934.282523379632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45934.282523379632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45934.282523379632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45934.282523379632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45934.282523379632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45934.282523379632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45934.282523379632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45934.282523379632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45934.282523379632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45934.282523379632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45934.282523379632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45934.282523379632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45934.282523379632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45934.282523379632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45934.282523379632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45934.282523379632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45934.282523379632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45934.282523379632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45934.282523379632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45934.282523379632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45934.282523379632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45934.282523379632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45934.282523379632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45934.282523379632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45934.282523379632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45934.282523379632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45934.282523379632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45934.282523379632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45934.282523379632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45934.282523379632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45934.282523379632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45934.282523379632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45934.282523379632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45934.282523379632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45934.282523379632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45934.282523379632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45934.282523379632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45934.282523379632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45934.282523379632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45934.282523379632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45934.282523379632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45934.282523379632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45934.282523379632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45934.282523379632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45934.282523379632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45934.282523379632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45934.282523379632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45934.282523379632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45934.282523379632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45934.282523379632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45934.282523379632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45934.282523379632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45934.282523379632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45934.282523379632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45934.282523379632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45934.282523379632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45934.282523379632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45934.282523379632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45934.282523379632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45934.282523379632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45934.282523379632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45934.282523379632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45934.282523379632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45934.282523379632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45934.282523379632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45934.282523379632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45934.282523379632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45934.282523379632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45934.282523379632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45934.282523379632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45934.282523379632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45934.282523379632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45934.282523379632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45934.282523379632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45934.282523379632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45934.282523379632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45934.282523379632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45934.282523379632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45934.282523379632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45934.282523379632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45934.282523379632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45934.282523379632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45934.282523379632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45934.282523379632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45934.282523379632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45934.282523379632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45934.282523379632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45934.282523379632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45934.282523379632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45934.282523379632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45934.282523379632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45934.282523379632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45934.282523379632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45934.282523379632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45934.282523379632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45934.282523379632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45934.282523379632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45934.282523379632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45934.282523379632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45934.282523379632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45934.282523379632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45934.282523379632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45934.282523379632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45934.282523379632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45934.282523379632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45934.282523379632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45934.282523379632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45934.282523379632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45934.282523379632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45934.282523379632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45934.282523379632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45934.282523379632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45934.282523379632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45934.282523379632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45934.282523379632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45934.282523379632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45934.282523379632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45934.282523379632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45934.282523379632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45934.282523379632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45934.282523379632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45934.282523379632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45934.282523379632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45934.282523379632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45934.282523379632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45934.282523379632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45934.282523379632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45934.282523379632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45934.282523379632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45934.282523379632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45934.282523379632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45934.282523379632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45934.282523379632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45934.282523379632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45934.282523379632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45934.282523379632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45934.282523379632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45934.282523379632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45934.282523379632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45934.282523379632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45934.282523379632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45934.282523379632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45934.282523379632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45934.282523379632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45934.282523379632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45934.282523379632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45934.282523379632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45934.282523379632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45934.282523379632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45934.282523379632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45934.282523379632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45934.282523379632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45934.282523379632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45934.282523379632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45934.282523379632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45934.282523379632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45934.282523379632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45934.282523379632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45934.282523379632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45934.282523379632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45934.282523379632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45934.282523379632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45934.282523379632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45934.282523379632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45934.282523379632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45934.282523379632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45934.282523379632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45934.282523379632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45934.282523379632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45934.282523379632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45934.282523379632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45934.282523379632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45934.282523379632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45934.282523379632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45934.282523379632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45934.282523379632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45934.282523379632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45934.282523379632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45934.282523379632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45934.282523379632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45934.282523379632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45934.282523379632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45934.282523379632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45934.282523379632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45934.282523379632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45934.282523379632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45934.282523379632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45934.282523379632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45934.282523379632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45934.282523379632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45934.282523379632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45934.282523379632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45934.282523379632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45934.282523379632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45934.282523379632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45934.282523379632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45934.282523379632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45934.282523379632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45934.282523379632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45934.282523379632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45934.282523379632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45934.282523379632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45934.282523379632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45934.282523379632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45934.282523379632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45934.282523379632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45934.282523379632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45934.282523379632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45934.282523379632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45934.282523379632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45934.282523379632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45934.282523379632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45934.282523379632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45934.282523379632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45934.282523379632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45934.282523379632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45934.282523379632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45934.282523379632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45934.282523379632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45934.282523379632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45934.282523379632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45934.282523379632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45934.282523379632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45934.282523379632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45934.282523379632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45934.282523379632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45934.282523379632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45934.282523379632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45934.282523379632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45934.282523379632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45934.282523379632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45934.282523379632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45934.282523379632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45934.282523379632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45934.282523379632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45934.282523379632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45934.282523379632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45934.282523379632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45934.282523379632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45934.282523379632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45934.282523379632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45934.282523379632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45934.282523379632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45934.282523379632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45934.282523379632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45934.282523379632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45934.282523379632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45934.282523379632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45934.282523379632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45934.282523379632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45934.282523379632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45934.282523379632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45934.282523379632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45934.282523379632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45934.282523379632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45934.282523379632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45934.282523379632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45934.282523379632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45934.282523379632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45934.282523379632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45934.282523379632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45934.282523379632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45934.282523379632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45934.282523379632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45934.282523379632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45934.282523379632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45934.282523379632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45934.282523379632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45934.282523379632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45934.282523379632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45934.282523379632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45934.282523379632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45934.282523379632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45934.282523379632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45934.282523379632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45934.282523379632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45934.282523379632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45934.282523379632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45934.282523379632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45934.282523379632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45934.282523379632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45934.282523379632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45934.282523379632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45934.282523379632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45934.282523379632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45934.282523379632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45934.282523379632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45934.282523379632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45934.282523379632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45934.282523379632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45934.282523379632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45934.282523379632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45934.282523379632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45934.282523379632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45934.282523379632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45934.282523379632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45934.282523379632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45934.282523379632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45934.282523379632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45934.282523379632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45934.282523379632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45934.282523379632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45934.282523379632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45934.282523379632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45934.282523379632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45934.282523379632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45934.282523379632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45934.282523379632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45934.282523379632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45934.282523379632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45934.282523379632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45934.282523379632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45934.282523379632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45934.282523379632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45934.282523379632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45934.282523379632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45934.282523379632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45934.282523379632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45934.282523379632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45934.282523379632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45934.282523379632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45934.282523379632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45934.282523379632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45934.282523379632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45934.282523379632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45934.282523379632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45934.282523379632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45934.282523379632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45934.282523379632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45934.282523379632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45934.282523379632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45934.282523379632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45934.282523379632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45934.282523379632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45934.282523379632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45934.282523379632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45934.282523379632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45934.282523379632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45934.282523379632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45934.282523379632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45934.282523379632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45934.282523379632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45934.282523379632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45934.282523379632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45934.282523379632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45934.282523379632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45934.282523379632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45934.282523379632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45934.282523379632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45934.282523379632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45934.282523379632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45934.282523379632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45934.282523379632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45934.282523379632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45934.282523379632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45934.282523379632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45934.282523379632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45934.282523379632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45934.282523379632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45934.282523379632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45934.282523379632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45934.282523379632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45934.282523379632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45934.282523379632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45934.282523379632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45934.282523379632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45934.282523379632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45934.282523379632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45934.282523379632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45934.282523379632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45934.282523379632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45934.282523379632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45934.282523379632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45934.282523379632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45934.282523379632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45934.282523379632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45934.282523379632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45934.282523379632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45934.282523379632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45934.282523379632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45934.282523379632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45934.282523379632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45934.282523379632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45934.282523379632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45934.282523379632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45934.282523379632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45934.282523379632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45934.282523379632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45934.282523379632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45934.282523379632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45934.282523379632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45934.282523379632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45934.282523379632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45934.282523379632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45934.282523379632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45934.282523379632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45934.282523379632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45934.282523379632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45934.282523379632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45934.282523379632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45934.282523379632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45934.282523379632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45934.282523379632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45934.282523379632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45934.282523379632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45934.282523379632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45934.282523379632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45934.282523379632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45934.282523379632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45934.282523379632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45934.282523379632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45934.282523379632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45934.282523379632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45934.282523379632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45934.282523379632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45934.282523379632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45934.282523379632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45934.282523379632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45934.282523379632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45934.282523379632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45934.282523379632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45934.282523379632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45934.282523379632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45934.282523379632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45934.282523379632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45934.282523379632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45934.282523379632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45934.282523379632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45934.282523379632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45934.282523379632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45934.282523379632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45934.282523379632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45934.282523379632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45934.282523379632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45934.282523379632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45934.282523379632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45934.282523379632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45934.282523379632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45934.282523379632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45934.282523379632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45934.282523379632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45934.282523379632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45934.282523379632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45934.282523379632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45934.282523379632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45934.282523379632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45934.282523379632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45934.282523379632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45934.282523379632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45934.282523379632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45934.282523379632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45934.282523379632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45934.282523379632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45934.282523379632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45934.282523379632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45934.282523379632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45934.282523379632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45934.282523379632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45934.282523379632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45934.282523379632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45934.282523379632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45934.282523379632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45934.282523379632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45934.282523379632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45934.282523379632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45934.282523379632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45934.282523379632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45934.282523379632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45934.282523379632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45934.282523379632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45934.282523379632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45934.282523379632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45934.282523379632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45934.282523379632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45934.282523379632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45934.282523379632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45934.282523379632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45934.282523379632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45934.282523379632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45934.282523379632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45934.282523379632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45934.282523379632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45934.282523379632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45934.282523379632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45934.282523379632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45934.282523379632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45934.282523379632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45934.282523379632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45934.282523379632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45934.282523379632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45934.282523379632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45934.282523379632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45934.282523379632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45934.282523379632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45934.282523379632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45934.282523379632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45934.282523379632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45934.282523379632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45934.282523379632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45934.282523379632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45934.282523379632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45934.282523379632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45934.282523379632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45934.282523379632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45934.282523379632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45934.282523379632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45934.282523379632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45934.282523379632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45934.282523379632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45934.282523379632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45934.282523379632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45934.282523379632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45934.282523379632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45934.282523379632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45934.282523379632</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230.80180578703585</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3.392245601855393</v>
      </c>
      <c r="H3" s="113">
        <v>45930.847372685188</v>
      </c>
      <c r="I3" s="110" t="str">
        <f>IFERROR(VLOOKUP(D3,DB!A:F,6,0),"")</f>
        <v>SCECO</v>
      </c>
      <c r="J3" s="110" t="str">
        <f>IFERROR(VLOOKUP(D3,DB!A:G,7,0),"")</f>
        <v>In progress</v>
      </c>
      <c r="K3" s="115" t="s">
        <v>39062</v>
      </c>
      <c r="L3" s="107" t="str">
        <f>IFERROR(VLOOKUP(D3,DB!A:I,9,0),"")</f>
        <v>Latis</v>
      </c>
    </row>
    <row r="4" spans="1:16" ht="36.75" customHeight="1">
      <c r="A4" s="110" t="s">
        <v>39063</v>
      </c>
      <c r="B4" s="110" t="str">
        <f>IFERROR(VLOOKUP(D4,DB!A:K,11,0),"")</f>
        <v>R4</v>
      </c>
      <c r="C4" s="111">
        <v>2</v>
      </c>
      <c r="D4" s="107" t="s">
        <v>36682</v>
      </c>
      <c r="E4" s="112" t="s">
        <v>38964</v>
      </c>
      <c r="F4" s="113">
        <v>45933.919965277775</v>
      </c>
      <c r="G4" s="114">
        <f ca="1">IFERROR(NOW()-F4,"")</f>
        <v>0.36255810185684822</v>
      </c>
      <c r="H4" s="113">
        <v>45933.903807870367</v>
      </c>
      <c r="I4" s="110" t="str">
        <f>IFERROR(VLOOKUP(D4,DB!A:F,6,0),"")</f>
        <v>Generator-SG</v>
      </c>
      <c r="J4" s="110" t="str">
        <f>IFERROR(VLOOKUP(D4,DB!A:G,7,0),"")</f>
        <v>Weak</v>
      </c>
      <c r="K4" s="115" t="s">
        <v>39064</v>
      </c>
      <c r="L4" s="107" t="str">
        <f>IFERROR(VLOOKUP(D4,DB!A:I,9,0),"")</f>
        <v>Latis</v>
      </c>
    </row>
    <row r="5" spans="1:16" ht="15" customHeight="1">
      <c r="A5" s="110" t="s">
        <v>39065</v>
      </c>
      <c r="B5" s="110" t="str">
        <f>IFERROR(VLOOKUP(D5,DB!A:K,11,0),"")</f>
        <v>R4</v>
      </c>
      <c r="C5" s="111">
        <v>3</v>
      </c>
      <c r="D5" s="107" t="s">
        <v>39066</v>
      </c>
      <c r="E5" s="112" t="s">
        <v>38964</v>
      </c>
      <c r="F5" s="113">
        <v>45934.254467592589</v>
      </c>
      <c r="G5" s="114">
        <f ca="1">IFERROR(NOW()-F5,"")</f>
        <v>2.8055787042831071E-2</v>
      </c>
      <c r="H5" s="113">
        <v>45934.246759259258</v>
      </c>
      <c r="I5" s="110" t="str">
        <f>IFERROR(VLOOKUP(D5,DB!A:F,6,0),"")</f>
        <v>SCECO</v>
      </c>
      <c r="J5" s="110" t="str">
        <f>IFERROR(VLOOKUP(D5,DB!A:G,7,0),"")</f>
        <v>Dead+Dead</v>
      </c>
      <c r="K5" s="115" t="s">
        <v>39067</v>
      </c>
      <c r="L5" s="107" t="str">
        <f>IFERROR(VLOOKUP(D5,DB!A:I,9,0),"")</f>
        <v>Latis</v>
      </c>
    </row>
    <row r="6" spans="1:16" ht="15" customHeight="1">
      <c r="A6" s="110" t="s">
        <v>39068</v>
      </c>
      <c r="B6" s="110" t="str">
        <f>IFERROR(VLOOKUP(D6,DB!A:K,11,0),"")</f>
        <v>R4</v>
      </c>
      <c r="C6" s="111">
        <v>1</v>
      </c>
      <c r="D6" s="107" t="s">
        <v>36781</v>
      </c>
      <c r="E6" s="112" t="s">
        <v>38964</v>
      </c>
      <c r="F6" s="113">
        <v>45934.269965277781</v>
      </c>
      <c r="G6" s="114">
        <f ca="1">IFERROR(NOW()-F6,"")</f>
        <v>1.2558101851027459E-2</v>
      </c>
      <c r="H6" s="113">
        <v>45934.264155092591</v>
      </c>
      <c r="I6" s="110" t="str">
        <f>IFERROR(VLOOKUP(D6,DB!A:F,6,0),"")</f>
        <v>Generator-SG</v>
      </c>
      <c r="J6" s="110" t="str">
        <f>IFERROR(VLOOKUP(D6,DB!A:G,7,0),"")</f>
        <v>Dead</v>
      </c>
      <c r="K6" s="115" t="s">
        <v>39069</v>
      </c>
      <c r="L6" s="107" t="str">
        <f>IFERROR(VLOOKUP(D6,DB!A:I,9,0),"")</f>
        <v>Latis</v>
      </c>
    </row>
    <row r="7" spans="1:16" ht="15" customHeight="1">
      <c r="A7" s="110"/>
      <c r="B7" s="110" t="str">
        <f>IFERROR(VLOOKUP(D7,DB!A:K,11,0),"")</f>
        <v/>
      </c>
      <c r="C7" s="111"/>
      <c r="D7" s="107"/>
      <c r="E7" s="112"/>
      <c r="F7" s="113"/>
      <c r="G7" s="114">
        <f ca="1">IFERROR(NOW()-F7,"")</f>
        <v>45934.282523379632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45934.282523379632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45934.282523379632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45934.282523379632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45934.282523379632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45934.282523379632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45934.282523379632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45934.282523379632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45934.282523379632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45934.282523379632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45934.282523379632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45934.282523379632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45934.282523379632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45934.282523379632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45934.282523379632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45934.282523379632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45934.282523379632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45934.282523379632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45934.282523379632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45934.282523379632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45934.282523379632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45934.282523379632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45934.282523379632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45934.282523379632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45934.282523379632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45934.282523379632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45934.282523379632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45934.282523379632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45934.282523379632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45934.282523379632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45934.282523379632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45934.282523379632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45934.282523379632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45934.282523379632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45934.282523379632</v>
      </c>
      <c r="H41" s="113"/>
      <c r="I41" s="110" t="str">
        <f>IFERROR(VLOOKUP(D41,DB!A:F,6,0),"")</f>
        <v/>
      </c>
      <c r="J41" s="110" t="str">
        <f>IFERROR(VLOOKUP(D41,DB!A:G,7,0),"")</f>
        <v/>
      </c>
      <c r="K41" s="115"/>
      <c r="L41" s="107" t="str">
        <f>IFERROR(VLOOKUP(D41,DB!A:I,9,0),"")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7"/>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42.450463194443728</v>
      </c>
      <c r="H2" s="38">
        <v>45891.790393518517</v>
      </c>
      <c r="I2" s="37" t="str">
        <f>IFERROR(VLOOKUP(D2,DB!A:F,6,0),"")</f>
        <v>Generator-SG</v>
      </c>
      <c r="J2" s="37" t="str">
        <f>IFERROR(VLOOKUP(D2,DB!A:G,7,0),"")</f>
        <v>Vandalized</v>
      </c>
      <c r="K2" s="37" t="s">
        <v>39071</v>
      </c>
      <c r="L2" s="37" t="str">
        <f>IFERROR(VLOOKUP(D2,DB!A:I,9,0),"")</f>
        <v>Latis</v>
      </c>
      <c r="M2" s="136"/>
    </row>
    <row r="3" spans="1:13" ht="30.75">
      <c r="A3" s="37" t="s">
        <v>39072</v>
      </c>
      <c r="B3" s="37" t="str">
        <f>IFERROR(VLOOKUP(D3,DB!A:K,11,0),"")</f>
        <v>R5</v>
      </c>
      <c r="C3" s="37">
        <v>1</v>
      </c>
      <c r="D3" s="37" t="s">
        <v>31295</v>
      </c>
      <c r="E3" s="37" t="s">
        <v>38967</v>
      </c>
      <c r="F3" s="38">
        <v>45926.188877314817</v>
      </c>
      <c r="G3" s="39">
        <f ca="1">IFERROR(NOW()-F3,"-")</f>
        <v>8.0936460648154025</v>
      </c>
      <c r="H3" s="38">
        <v>45926.158159722225</v>
      </c>
      <c r="I3" s="37" t="str">
        <f>IFERROR(VLOOKUP(D3,DB!A:F,6,0),"")</f>
        <v>SCECO</v>
      </c>
      <c r="J3" s="37" t="str">
        <f>IFERROR(VLOOKUP(D3,DB!A:G,7,0),"")</f>
        <v>Good</v>
      </c>
      <c r="K3" s="37" t="s">
        <v>39073</v>
      </c>
      <c r="L3" s="37" t="str">
        <f>IFERROR(VLOOKUP(D3,DB!A:I,9,0),"")</f>
        <v>Latis</v>
      </c>
      <c r="M3" s="136"/>
    </row>
    <row r="4" spans="1:13" ht="15">
      <c r="A4" s="37" t="s">
        <v>39074</v>
      </c>
      <c r="B4" s="37" t="str">
        <f>IFERROR(VLOOKUP(D4,DB!A:K,11,0),"")</f>
        <v>R5</v>
      </c>
      <c r="C4" s="37">
        <v>1</v>
      </c>
      <c r="D4" s="137" t="s">
        <v>36036</v>
      </c>
      <c r="E4" s="37" t="s">
        <v>38964</v>
      </c>
      <c r="F4" s="38">
        <v>45933.812557870369</v>
      </c>
      <c r="G4" s="39">
        <f ca="1">IFERROR(NOW()-F4,"-")</f>
        <v>0.46996550926269265</v>
      </c>
      <c r="H4" s="38">
        <v>45933.807002314818</v>
      </c>
      <c r="I4" s="37" t="str">
        <f>IFERROR(VLOOKUP(D4,DB!A:F,6,0),"")</f>
        <v>Generator-SG</v>
      </c>
      <c r="J4" s="37" t="str">
        <f>IFERROR(VLOOKUP(D4,DB!A:G,7,0),"")</f>
        <v>Dead</v>
      </c>
      <c r="K4" s="37" t="s">
        <v>39075</v>
      </c>
      <c r="L4" s="37" t="str">
        <f>IFERROR(VLOOKUP(D4,DB!A:I,9,0),"")</f>
        <v>Latis</v>
      </c>
      <c r="M4" s="136"/>
    </row>
    <row r="5" spans="1:13" ht="15">
      <c r="A5" s="37"/>
      <c r="B5" s="37" t="str">
        <f>IFERROR(VLOOKUP(D5,DB!A:K,11,0),"")</f>
        <v/>
      </c>
      <c r="C5" s="37"/>
      <c r="D5" s="37"/>
      <c r="E5" s="37"/>
      <c r="F5" s="38"/>
      <c r="G5" s="39">
        <f ca="1">IFERROR(NOW()-F5,"-")</f>
        <v>45934.282523379632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45934.282523379632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45934.282523379632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45934.282523379632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45934.282523379632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45934.282523379632</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45934.282523379632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45934.282523379632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45934.282523379632</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1"/>
      <c r="E14" s="37"/>
      <c r="F14" s="38"/>
      <c r="G14" s="39">
        <f ca="1">IFERROR(NOW()-F14,"-")</f>
        <v>45934.282523379632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45934.282523379632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45934.282523379632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45934.282523379632</v>
      </c>
      <c r="H17" s="38"/>
      <c r="I17" s="37" t="str">
        <f>IFERROR(VLOOKUP(D17,DB!A:F,6,0),"")</f>
        <v/>
      </c>
      <c r="J17" s="37" t="str">
        <f>IFERROR(VLOOKUP(D17,DB!A:G,7,0),"")</f>
        <v/>
      </c>
      <c r="K17" s="37"/>
      <c r="L17" s="37" t="str">
        <f>IFERROR(VLOOKUP(D17,DB!A:I,9,0),"")</f>
        <v/>
      </c>
      <c r="M17" s="136"/>
    </row>
    <row r="18" spans="1:13" ht="15.75">
      <c r="A18" s="37"/>
      <c r="B18" s="37" t="str">
        <f>IFERROR(VLOOKUP(D18,DB!A:K,11,0),"")</f>
        <v/>
      </c>
      <c r="C18" s="37"/>
      <c r="D18" s="141"/>
      <c r="E18" s="37"/>
      <c r="F18" s="38"/>
      <c r="G18" s="39">
        <f ca="1">IFERROR(NOW()-F18,"-")</f>
        <v>45934.282523379632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45934.282523379632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45934.282523379632</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45934.282523379632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45934.282523379632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45934.282523379632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45934.282523379632</v>
      </c>
      <c r="H24" s="38"/>
      <c r="I24" s="37" t="str">
        <f>IFERROR(VLOOKUP(D24,DB!A:F,6,0),"")</f>
        <v/>
      </c>
      <c r="J24" s="37" t="str">
        <f>IFERROR(VLOOKUP(D24,DB!A:G,7,0),"")</f>
        <v/>
      </c>
      <c r="K24" s="37"/>
      <c r="L24" s="37" t="str">
        <f>IFERROR(VLOOKUP(D24,DB!A:I,9,0),"")</f>
        <v/>
      </c>
      <c r="M24" s="136"/>
    </row>
    <row r="25" spans="1:13" ht="15">
      <c r="A25" s="92"/>
      <c r="B25" s="92" t="str">
        <f>IFERROR(VLOOKUP(D25,DB!A:K,11,0),"")</f>
        <v/>
      </c>
      <c r="C25" s="92"/>
      <c r="D25" s="92"/>
      <c r="E25" s="92"/>
      <c r="F25" s="134"/>
      <c r="G25" s="135">
        <f ca="1">IFERROR(NOW()-F25,"-")</f>
        <v>45934.282523379632</v>
      </c>
      <c r="H25" s="134"/>
      <c r="I25" s="92" t="str">
        <f>IFERROR(VLOOKUP(D25,DB!A:F,6,0),"")</f>
        <v/>
      </c>
      <c r="J25" s="92" t="str">
        <f>IFERROR(VLOOKUP(D25,DB!A:G,7,0),"")</f>
        <v/>
      </c>
      <c r="K25" s="92"/>
      <c r="L25" s="92" t="str">
        <f>IFERROR(VLOOKUP(D25,DB!A:I,9,0),"")</f>
        <v/>
      </c>
      <c r="M25" s="136"/>
    </row>
    <row r="26" spans="1:13" ht="15">
      <c r="A26" s="37"/>
      <c r="B26" s="37" t="str">
        <f>IFERROR(VLOOKUP(D26,DB!A:K,11,0),"")</f>
        <v/>
      </c>
      <c r="C26" s="37"/>
      <c r="D26" s="37"/>
      <c r="E26" s="37"/>
      <c r="F26" s="38"/>
      <c r="G26" s="39">
        <f ca="1">IFERROR(NOW()-F26,"-")</f>
        <v>45934.282523379632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45934.282523379632</v>
      </c>
      <c r="H27" s="38"/>
      <c r="I27" s="37" t="str">
        <f>IFERROR(VLOOKUP(D27,DB!A:F,6,0),"")</f>
        <v/>
      </c>
      <c r="J27" s="37" t="str">
        <f>IFERROR(VLOOKUP(D27,DB!A:G,7,0),"")</f>
        <v/>
      </c>
      <c r="K27" s="37"/>
      <c r="L27" s="37" t="str">
        <f>IFERROR(VLOOKUP(D27,DB!A:I,9,0),"")</f>
        <v/>
      </c>
      <c r="M27" s="136"/>
    </row>
    <row r="28" spans="1:13" ht="15.75">
      <c r="A28" s="37"/>
      <c r="B28" s="37" t="str">
        <f>IFERROR(VLOOKUP(D28,DB!A:K,11,0),"")</f>
        <v/>
      </c>
      <c r="C28" s="37"/>
      <c r="D28" s="141"/>
      <c r="E28" s="37"/>
      <c r="F28" s="38"/>
      <c r="G28" s="39">
        <f ca="1">IFERROR(NOW()-F28,"-")</f>
        <v>45934.282523379632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45934.282523379632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45934.282523379632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45934.282523379632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45934.282523379632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45934.282523379632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45934.282523379632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45934.282523379632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45934.282523379632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45934.282523379632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45934.282523379632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45934.282523379632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45934.282523379632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45934.282523379632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45934.282523379632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45934.282523379632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45934.282523379632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45934.282523379632</v>
      </c>
      <c r="H45" s="38"/>
      <c r="I45" s="37" t="str">
        <f>IFERROR(VLOOKUP(D45,DB!A:F,6,0),"")</f>
        <v/>
      </c>
      <c r="J45" s="37" t="str">
        <f>IFERROR(VLOOKUP(D45,DB!A:G,7,0),"")</f>
        <v/>
      </c>
      <c r="K45" s="37"/>
      <c r="L45" s="37" t="str">
        <f>IFERROR(VLOOKUP(D45,DB!A:I,9,0),"")</f>
        <v/>
      </c>
      <c r="M45" s="136"/>
    </row>
    <row r="46" spans="1:13" ht="15">
      <c r="A46" s="37"/>
      <c r="B46" s="37" t="str">
        <f>IFERROR(VLOOKUP(D46,DB!A:K,11,0),"")</f>
        <v/>
      </c>
      <c r="C46" s="37"/>
      <c r="D46"/>
      <c r="E46" s="37"/>
      <c r="F46" s="38"/>
      <c r="G46" s="39">
        <f ca="1">IFERROR(NOW()-F46,"-")</f>
        <v>45934.282523379632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45934.282523379632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45934.282523379632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45934.282523379632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45934.282523379632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45934.282523379632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45934.282523379632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45934.282523379632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45934.282523379632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45934.282523379632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45934.282523379632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45934.282523379632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45934.282523379632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45934.282523379632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45934.282523379632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45934.282523379632</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45934.282523379632</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45934.282523379632</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45934.282523379632</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45934.282523379632</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45934.282523379632</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45934.282523379632</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45934.282523379632</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45934.282523379632</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45934.282523379632</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45934.282523379632</v>
      </c>
      <c r="H71" s="38"/>
      <c r="I71" s="37" t="str">
        <f>IFERROR(VLOOKUP(D71,DB!A:F,6,0),"")</f>
        <v/>
      </c>
      <c r="J71" s="37" t="str">
        <f>IFERROR(VLOOKUP(D71,DB!A:G,7,0),"")</f>
        <v/>
      </c>
      <c r="K71" s="37"/>
      <c r="L71" s="37" t="str">
        <f>IFERROR(VLOOKUP(D71,DB!A:I,9,0),"")</f>
        <v/>
      </c>
      <c r="M71" s="136"/>
    </row>
    <row r="72" spans="1:13" ht="15">
      <c r="A72" s="92"/>
      <c r="B72" s="92" t="str">
        <f>IFERROR(VLOOKUP(D72,DB!A:K,11,0),"")</f>
        <v/>
      </c>
      <c r="C72" s="92"/>
      <c r="D72" s="92"/>
      <c r="E72" s="92"/>
      <c r="F72" s="134"/>
      <c r="G72" s="135">
        <f ca="1">IFERROR(NOW()-F72,"-")</f>
        <v>45934.282523379632</v>
      </c>
      <c r="H72" s="134"/>
      <c r="I72" s="92" t="str">
        <f>IFERROR(VLOOKUP(D72,DB!A:F,6,0),"")</f>
        <v/>
      </c>
      <c r="J72" s="92" t="str">
        <f>IFERROR(VLOOKUP(D72,DB!A:G,7,0),"")</f>
        <v/>
      </c>
      <c r="K72" s="92"/>
      <c r="L72" s="92" t="str">
        <f>IFERROR(VLOOKUP(D72,DB!A:I,9,0),"")</f>
        <v/>
      </c>
      <c r="M72" s="136"/>
    </row>
    <row r="73" spans="1:13" ht="15">
      <c r="A73" s="92"/>
      <c r="B73" s="92" t="str">
        <f>IFERROR(VLOOKUP(D73,DB!A:K,11,0),"")</f>
        <v/>
      </c>
      <c r="C73" s="92"/>
      <c r="D73" s="92"/>
      <c r="E73" s="92"/>
      <c r="F73" s="134"/>
      <c r="G73" s="135">
        <f ca="1">IFERROR(NOW()-F73,"-")</f>
        <v>45934.282523379632</v>
      </c>
      <c r="H73" s="134"/>
      <c r="I73" s="92" t="str">
        <f>IFERROR(VLOOKUP(D73,DB!A:F,6,0),"")</f>
        <v/>
      </c>
      <c r="J73" s="92" t="str">
        <f>IFERROR(VLOOKUP(D73,DB!A:G,7,0),"")</f>
        <v/>
      </c>
      <c r="K73" s="92"/>
      <c r="L73" s="92" t="str">
        <f>IFERROR(VLOOKUP(D73,DB!A:I,9,0),"")</f>
        <v/>
      </c>
    </row>
    <row r="74" spans="1:13" ht="15">
      <c r="A74" s="37"/>
      <c r="B74" s="37" t="str">
        <f>IFERROR(VLOOKUP(D74,DB!A:K,11,0),"")</f>
        <v/>
      </c>
      <c r="C74" s="37"/>
      <c r="D74" s="37"/>
      <c r="E74" s="37"/>
      <c r="F74" s="38"/>
      <c r="G74" s="39">
        <f ca="1">IFERROR(NOW()-F74,"-")</f>
        <v>45934.282523379632</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45934.282523379632</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45934.282523379632</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45934.282523379632</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45934.282523379632</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45934.282523379632</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45934.282523379632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45934.282523379632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45934.282523379632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45934.282523379632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45934.282523379632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45934.282523379632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45934.282523379632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45934.282523379632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45934.282523379632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45934.282523379632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45934.282523379632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45934.282523379632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45934.282523379632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45934.282523379632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45934.282523379632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45934.282523379632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45934.282523379632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45934.282523379632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45934.282523379632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45934.282523379632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45934.282523379632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45934.282523379632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45934.282523379632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45934.282523379632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45934.282523379632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45934.282523379632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45934.282523379632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45934.282523379632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45934.282523379632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45934.282523379632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45934.282523379632</v>
      </c>
      <c r="H110" s="38"/>
      <c r="I110" s="37" t="str">
        <f>IFERROR(VLOOKUP(D110,DB!A:F,6,0),"")</f>
        <v/>
      </c>
      <c r="J110" s="37" t="str">
        <f>IFERROR(VLOOKUP(D110,DB!A:G,7,0),"")</f>
        <v/>
      </c>
      <c r="K110" s="37"/>
      <c r="L110" s="37" t="str">
        <f>IFERROR(VLOOKUP(D110,DB!A:I,9,0),"")</f>
        <v/>
      </c>
    </row>
    <row r="111" spans="1:12" ht="15">
      <c r="A111" s="92"/>
      <c r="B111" s="92" t="str">
        <f>IFERROR(VLOOKUP(D111,DB!A:K,11,0),"")</f>
        <v/>
      </c>
      <c r="C111" s="92"/>
      <c r="D111" s="92"/>
      <c r="E111" s="92"/>
      <c r="F111" s="134"/>
      <c r="G111" s="135">
        <f ca="1">IFERROR(NOW()-F111,"-")</f>
        <v>45934.282523379632</v>
      </c>
      <c r="H111" s="134"/>
      <c r="I111" s="92" t="str">
        <f>IFERROR(VLOOKUP(D111,DB!A:F,6,0),"")</f>
        <v/>
      </c>
      <c r="J111" s="92" t="str">
        <f>IFERROR(VLOOKUP(D111,DB!A:G,7,0),"")</f>
        <v/>
      </c>
      <c r="K111" s="92"/>
      <c r="L111" s="92" t="str">
        <f>IFERROR(VLOOKUP(D111,DB!A:I,9,0),"")</f>
        <v/>
      </c>
    </row>
    <row r="112" spans="1:12" ht="15">
      <c r="A112" s="37"/>
      <c r="B112" s="37" t="str">
        <f>IFERROR(VLOOKUP(D112,DB!A:K,11,0),"")</f>
        <v/>
      </c>
      <c r="C112" s="37"/>
      <c r="D112" s="37"/>
      <c r="E112" s="37"/>
      <c r="F112" s="38"/>
      <c r="G112" s="39">
        <f ca="1">IFERROR(NOW()-F112,"-")</f>
        <v>45934.282523379632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45934.282523379632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45934.282523379632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45934.282523379632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45934.282523379632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45934.282523379632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45934.282523379632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45934.282523379632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45934.282523379632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45934.282523379632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45934.282523379632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45934.282523379632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45934.282523379632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45934.282523379632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45934.282523379632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45934.282523379632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45934.282523379632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45934.282523379632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45934.282523379632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45934.282523379632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45934.282523379632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45934.282523379632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45934.282523379632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45934.282523379632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45934.282523379632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45934.282523379632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45934.282523379632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45934.282523379632</v>
      </c>
      <c r="H139" s="38"/>
      <c r="I139" s="37" t="str">
        <f>IFERROR(VLOOKUP(D139,DB!A:F,6,0),"")</f>
        <v/>
      </c>
      <c r="J139" s="37" t="str">
        <f>IFERROR(VLOOKUP(D139,DB!A:G,7,0),"")</f>
        <v/>
      </c>
      <c r="K139" s="37"/>
      <c r="L139" s="37" t="str">
        <f>IFERROR(VLOOKUP(D139,DB!A:I,9,0),"")</f>
        <v/>
      </c>
    </row>
    <row r="140" spans="1:12" ht="15">
      <c r="A140" s="92"/>
      <c r="B140" s="92" t="str">
        <f>IFERROR(VLOOKUP(D140,DB!A:K,11,0),"")</f>
        <v/>
      </c>
      <c r="C140" s="92"/>
      <c r="D140" s="92"/>
      <c r="E140" s="92"/>
      <c r="F140" s="134"/>
      <c r="G140" s="135">
        <f ca="1">IFERROR(NOW()-F140,"-")</f>
        <v>45934.282523379632</v>
      </c>
      <c r="H140" s="134"/>
      <c r="I140" s="92" t="str">
        <f>IFERROR(VLOOKUP(D140,DB!A:F,6,0),"")</f>
        <v/>
      </c>
      <c r="J140" s="92" t="str">
        <f>IFERROR(VLOOKUP(D140,DB!A:G,7,0),"")</f>
        <v/>
      </c>
      <c r="K140" s="92"/>
      <c r="L140" s="92" t="str">
        <f>IFERROR(VLOOKUP(D140,DB!A:I,9,0),"")</f>
        <v/>
      </c>
    </row>
    <row r="141" spans="1:12" ht="15">
      <c r="A141" s="37"/>
      <c r="B141" s="37" t="str">
        <f>IFERROR(VLOOKUP(D141,DB!A:K,11,0),"")</f>
        <v/>
      </c>
      <c r="C141" s="37"/>
      <c r="D141" s="37"/>
      <c r="E141" s="37"/>
      <c r="F141" s="38"/>
      <c r="G141" s="39">
        <f ca="1">IFERROR(NOW()-F141,"-")</f>
        <v>45934.282523379632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45934.282523379632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45934.282523379632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45934.282523379632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45934.282523379632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45934.282523379632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45934.282523379632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45934.282523379632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45934.282523379632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45934.282523379632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45934.282523379632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45934.282523379632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45934.282523379632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45934.282523379632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45934.282523379632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45934.282523379632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45934.282523379632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45934.282523379632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45934.282523379632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45934.282523379632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45934.282523379632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45934.282523379632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45934.282523379632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45934.282523379632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45934.282523379632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45934.282523379632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45934.282523379632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45934.282523379632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45934.282523379632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45934.282523379632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45934.282523379632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45934.282523379632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45934.282523379632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45934.282523379632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45934.282523379632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45934.282523379632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45934.282523379632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45934.282523379632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45934.282523379632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45934.282523379632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45934.282523379632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45934.282523379632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45934.282523379632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45934.282523379632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45934.282523379632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45934.282523379632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45934.282523379632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45934.282523379632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45934.282523379632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45934.282523379632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45934.282523379632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45934.282523379632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45934.282523379632</v>
      </c>
      <c r="H193" s="38"/>
      <c r="I193" s="37" t="str">
        <f>IFERROR(VLOOKUP(D193,DB!A:F,6,0),"")</f>
        <v/>
      </c>
      <c r="J193" s="37" t="str">
        <f>IFERROR(VLOOKUP(D193,DB!A:G,7,0),"")</f>
        <v/>
      </c>
      <c r="K193" s="37"/>
      <c r="L193" s="37" t="str">
        <f>IFERROR(VLOOKUP(D193,DB!A:I,9,0),"")</f>
        <v/>
      </c>
    </row>
    <row r="194" spans="1:12" ht="15">
      <c r="A194" s="92"/>
      <c r="B194" s="92" t="str">
        <f>IFERROR(VLOOKUP(D194,DB!A:K,11,0),"")</f>
        <v/>
      </c>
      <c r="C194" s="92"/>
      <c r="D194" s="92"/>
      <c r="E194" s="92"/>
      <c r="F194" s="134"/>
      <c r="G194" s="135">
        <f ca="1">IFERROR(NOW()-F194,"-")</f>
        <v>45934.282523379632</v>
      </c>
      <c r="H194" s="134"/>
      <c r="I194" s="92" t="str">
        <f>IFERROR(VLOOKUP(D194,DB!A:F,6,0),"")</f>
        <v/>
      </c>
      <c r="J194" s="92" t="str">
        <f>IFERROR(VLOOKUP(D194,DB!A:G,7,0),"")</f>
        <v/>
      </c>
      <c r="K194" s="92"/>
      <c r="L194" s="92" t="str">
        <f>IFERROR(VLOOKUP(D194,DB!A:I,9,0),"")</f>
        <v/>
      </c>
    </row>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5" ht="15"/>
    <row r="456" ht="15"/>
    <row r="457" ht="15"/>
    <row r="458" ht="15"/>
    <row r="459" ht="15"/>
    <row r="460" ht="15"/>
    <row r="461" ht="15"/>
    <row r="462" ht="15"/>
    <row r="464" ht="15"/>
    <row r="465" ht="15"/>
    <row r="466" ht="15"/>
    <row r="467" ht="15"/>
    <row r="468" ht="15"/>
    <row r="469" ht="15"/>
    <row r="471" ht="15"/>
    <row r="472" ht="15"/>
    <row r="473" ht="15"/>
    <row r="474" ht="15"/>
    <row r="475" ht="15"/>
    <row r="476" ht="15"/>
    <row r="477" ht="15"/>
    <row r="478"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3" ht="15"/>
    <row r="514" ht="15"/>
    <row r="515" ht="15"/>
    <row r="516" ht="15"/>
    <row r="517" ht="15"/>
    <row r="518" ht="15"/>
    <row r="519" ht="15"/>
    <row r="520" ht="15"/>
    <row r="521" ht="15"/>
    <row r="522" ht="15"/>
    <row r="524" ht="15"/>
    <row r="525" ht="15"/>
    <row r="526" ht="15"/>
    <row r="529" ht="15"/>
    <row r="530" ht="15"/>
    <row r="531" ht="15"/>
    <row r="532"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4" ht="15"/>
    <row r="845" ht="15"/>
    <row r="846" ht="15"/>
    <row r="847" ht="15"/>
    <row r="848" ht="15"/>
    <row r="849" ht="15"/>
    <row r="853" ht="15"/>
    <row r="854" ht="15"/>
    <row r="864" ht="15"/>
    <row r="869" ht="15"/>
    <row r="880" ht="15"/>
    <row r="881" ht="15"/>
    <row r="888" ht="15"/>
    <row r="889" ht="15"/>
    <row r="893" ht="15"/>
    <row r="894" ht="15"/>
    <row r="895" ht="15"/>
    <row r="902" ht="15"/>
    <row r="903" ht="15"/>
    <row r="904" ht="15"/>
    <row r="905" ht="15"/>
    <row r="907" ht="15"/>
    <row r="908" ht="15"/>
    <row r="909" ht="15"/>
    <row r="912" ht="15"/>
    <row r="913" ht="15"/>
    <row r="914" ht="15"/>
    <row r="915" ht="15"/>
    <row r="917" ht="15"/>
    <row r="918" ht="15"/>
    <row r="919" ht="15"/>
    <row r="920" ht="15"/>
    <row r="921" ht="15"/>
    <row r="922" ht="15"/>
    <row r="924" ht="15"/>
    <row r="925" ht="15"/>
    <row r="927" ht="15"/>
    <row r="928" ht="15"/>
    <row r="930" ht="15"/>
    <row r="931" ht="15"/>
    <row r="932" ht="15"/>
    <row r="934" ht="15"/>
    <row r="935" ht="15"/>
    <row r="936" ht="15"/>
    <row r="937" ht="15"/>
    <row r="938" ht="15"/>
    <row r="942" ht="15"/>
    <row r="943" ht="15"/>
    <row r="944" ht="15"/>
    <row r="945" ht="15"/>
    <row r="948" ht="15"/>
    <row r="949" ht="15"/>
    <row r="952" ht="15"/>
    <row r="993" ht="15"/>
    <row r="994" ht="15"/>
    <row r="997" ht="15"/>
    <row r="998" ht="15"/>
    <row r="1005" ht="15"/>
    <row r="1006" ht="15"/>
    <row r="1009" ht="15"/>
    <row r="1011" ht="15"/>
    <row r="1013" ht="15"/>
    <row r="1014" ht="15"/>
    <row r="1015" ht="15"/>
    <row r="1018" ht="15"/>
    <row r="1019" ht="15"/>
    <row r="1021" ht="15"/>
    <row r="1024" ht="15"/>
    <row r="1025" ht="15"/>
    <row r="1027" ht="15"/>
    <row r="1028" ht="15"/>
    <row r="1029" ht="15"/>
    <row r="1030" ht="15"/>
    <row r="1031" ht="15"/>
    <row r="1034" ht="15"/>
    <row r="1035" ht="15"/>
    <row r="1036" ht="15"/>
    <row r="1037" ht="15"/>
    <row r="1038" ht="15"/>
    <row r="1039" ht="15"/>
    <row r="1041" ht="15"/>
    <row r="1043" ht="15"/>
    <row r="1045" ht="15"/>
    <row r="1046" ht="15"/>
    <row r="1047" ht="15"/>
    <row r="1049" ht="15"/>
    <row r="1050" ht="15"/>
    <row r="1051" ht="15"/>
    <row r="1052" ht="15"/>
    <row r="1053" ht="15"/>
    <row r="1054" ht="15"/>
    <row r="1055" ht="15"/>
    <row r="1057" ht="15"/>
    <row r="1058" ht="15"/>
    <row r="1059" ht="15"/>
    <row r="1064" ht="15"/>
    <row r="1065" ht="15"/>
    <row r="1069" ht="15"/>
    <row r="1070" ht="15"/>
    <row r="1071" ht="15"/>
    <row r="1074" ht="15"/>
    <row r="1076" ht="15"/>
    <row r="1080" ht="15"/>
    <row r="1084" ht="15"/>
    <row r="1090" ht="15"/>
    <row r="1091" ht="15"/>
    <row r="1093" ht="15"/>
    <row r="1094" ht="15"/>
    <row r="1096" ht="15"/>
    <row r="1099" ht="15"/>
    <row r="1100" ht="15"/>
    <row r="1102" ht="15"/>
    <row r="1104" ht="15"/>
    <row r="1106" ht="15"/>
    <row r="1108" ht="15"/>
    <row r="1109" ht="15"/>
    <row r="1110" ht="15"/>
    <row r="1112" ht="15"/>
    <row r="1113" ht="15"/>
    <row r="1114" ht="15"/>
    <row r="1115" ht="15"/>
    <row r="1118" ht="15"/>
    <row r="1292" ht="15"/>
    <row r="1293" ht="15"/>
    <row r="1303" ht="15"/>
    <row r="1304" ht="15"/>
    <row r="1305" ht="15"/>
    <row r="1311" ht="15"/>
    <row r="1312" ht="15"/>
    <row r="1313" ht="15"/>
    <row r="1314" ht="15"/>
    <row r="1316" ht="15"/>
    <row r="1319" ht="15"/>
    <row r="1320" ht="15"/>
    <row r="1321" ht="15"/>
    <row r="1322" ht="15"/>
    <row r="1324" ht="15"/>
    <row r="1325" ht="15"/>
    <row r="1327" ht="15"/>
    <row r="1328" ht="15"/>
    <row r="1329" ht="15"/>
    <row r="1330" ht="15"/>
    <row r="1332" ht="15"/>
    <row r="1333" ht="15"/>
    <row r="1334" ht="15"/>
    <row r="1337" ht="15"/>
    <row r="1338" ht="15"/>
    <row r="1341" ht="15"/>
    <row r="1342" ht="15"/>
    <row r="1343" ht="15"/>
    <row r="1344" ht="15"/>
    <row r="1345" ht="15"/>
    <row r="1346" ht="15"/>
    <row r="1347" ht="15"/>
    <row r="1348" ht="15"/>
    <row r="1350" ht="15"/>
    <row r="1352" ht="15"/>
    <row r="1353" ht="15"/>
    <row r="1354" ht="15"/>
    <row r="1357" ht="15"/>
    <row r="1367" ht="15"/>
    <row r="1370" ht="15"/>
    <row r="1371" ht="15"/>
    <row r="1375" ht="15"/>
    <row r="1379" ht="15"/>
    <row r="1382" ht="15"/>
    <row r="1384" ht="15"/>
    <row r="1385" ht="15"/>
    <row r="1387" ht="15"/>
  </sheetData>
  <dataValidations count="2">
    <dataValidation allowBlank="1" showInputMessage="1" showErrorMessage="1" sqref="E1" xr:uid="{920C6338-E771-4DAE-8C89-92A9093EA4DE}"/>
    <dataValidation type="list" allowBlank="1" showInputMessage="1" showErrorMessage="1" sqref="E2:E1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9"/>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39076</v>
      </c>
      <c r="B2" s="137" t="s">
        <v>5398</v>
      </c>
      <c r="C2" s="137">
        <v>1</v>
      </c>
      <c r="D2" s="137" t="s">
        <v>32861</v>
      </c>
      <c r="E2" s="137" t="s">
        <v>39077</v>
      </c>
      <c r="F2" s="138">
        <v>45933.880972222221</v>
      </c>
      <c r="G2" s="139">
        <f ca="1">IFERROR(NOW()-F2,"-")</f>
        <v>0.40155115741072223</v>
      </c>
      <c r="H2" s="140">
        <v>45929.455266203702</v>
      </c>
      <c r="I2" s="137" t="str">
        <f>IFERROR(VLOOKUP(D2,DB!A:F,6,0),"")</f>
        <v>SCECO</v>
      </c>
      <c r="J2" s="137" t="str">
        <f>IFERROR(VLOOKUP(D2,DB!A:G,7,0),"")</f>
        <v>In progress</v>
      </c>
      <c r="K2" s="137" t="s">
        <v>39078</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39079</v>
      </c>
      <c r="B3" s="137" t="s">
        <v>5398</v>
      </c>
      <c r="C3" s="137">
        <v>1</v>
      </c>
      <c r="D3" s="137" t="s">
        <v>34463</v>
      </c>
      <c r="E3" s="137" t="s">
        <v>39077</v>
      </c>
      <c r="F3" s="138">
        <v>45926.772847222222</v>
      </c>
      <c r="G3" s="139">
        <f ca="1">IFERROR(NOW()-F3,"-")</f>
        <v>7.5096761574095581</v>
      </c>
      <c r="H3" s="140">
        <v>45927.449074074102</v>
      </c>
      <c r="I3" s="137" t="str">
        <f>IFERROR(VLOOKUP(D3,DB!A:F,6,0),"")</f>
        <v>SCECO</v>
      </c>
      <c r="J3" s="137" t="str">
        <f>IFERROR(VLOOKUP(D3,DB!A:G,7,0),"")</f>
        <v>Weak</v>
      </c>
      <c r="K3" s="137" t="s">
        <v>39078</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39080</v>
      </c>
      <c r="B4" s="137" t="s">
        <v>5398</v>
      </c>
      <c r="C4" s="137">
        <v>1</v>
      </c>
      <c r="D4" s="137" t="s">
        <v>33408</v>
      </c>
      <c r="E4" s="137" t="s">
        <v>38964</v>
      </c>
      <c r="F4" s="138">
        <v>45932.818645833337</v>
      </c>
      <c r="G4" s="139">
        <f ca="1">IFERROR(NOW()-F4,"-")</f>
        <v>1.4638775462954072</v>
      </c>
      <c r="H4" s="140">
        <v>45931.969363425924</v>
      </c>
      <c r="I4" s="137" t="str">
        <f>IFERROR(VLOOKUP(D4,DB!A:F,6,0),"")</f>
        <v>SCECO</v>
      </c>
      <c r="J4" s="137" t="str">
        <f>IFERROR(VLOOKUP(D4,DB!A:G,7,0),"")</f>
        <v>Dead</v>
      </c>
      <c r="K4" s="137" t="s">
        <v>39078</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39081</v>
      </c>
      <c r="B5" s="137" t="str">
        <f>IFERROR(VLOOKUP(D5,DB!A:K,11,0),"")</f>
        <v>R6</v>
      </c>
      <c r="C5" s="137">
        <v>1</v>
      </c>
      <c r="D5" s="137" t="s">
        <v>33684</v>
      </c>
      <c r="E5" s="137" t="s">
        <v>38964</v>
      </c>
      <c r="F5" s="140">
        <v>45933.705324074072</v>
      </c>
      <c r="G5" s="139">
        <f ca="1">IFERROR(NOW()-F5,"-")</f>
        <v>0.57719930556049803</v>
      </c>
      <c r="H5" s="140">
        <v>45933.228229166663</v>
      </c>
      <c r="I5" s="137" t="str">
        <f>IFERROR(VLOOKUP(D5,DB!A:F,6,0),"")</f>
        <v>SCECO</v>
      </c>
      <c r="J5" s="137" t="str">
        <f>IFERROR(VLOOKUP(D5,DB!A:G,7,0),"")</f>
        <v>Weak</v>
      </c>
      <c r="K5" s="137" t="s">
        <v>39082</v>
      </c>
      <c r="L5" s="137" t="str">
        <f>IFERROR(VLOOKUP(D5,DB!A:I,9,0),"")</f>
        <v>Latis</v>
      </c>
    </row>
    <row r="6" spans="1:16383" ht="31.5" customHeight="1">
      <c r="A6" s="137" t="s">
        <v>39083</v>
      </c>
      <c r="B6" s="137" t="str">
        <f>IFERROR(VLOOKUP(D6,DB!A:K,11,0),"")</f>
        <v>R6</v>
      </c>
      <c r="C6" s="137">
        <v>3</v>
      </c>
      <c r="D6" s="137" t="s">
        <v>33728</v>
      </c>
      <c r="E6" s="137" t="s">
        <v>38964</v>
      </c>
      <c r="F6" s="140">
        <v>45933.920601851853</v>
      </c>
      <c r="G6" s="139">
        <f ca="1">IFERROR(NOW()-F6,"-")</f>
        <v>0.3619215277794865</v>
      </c>
      <c r="H6" s="140">
        <v>45933.858310185184</v>
      </c>
      <c r="I6" s="137" t="str">
        <f>IFERROR(VLOOKUP(D6,DB!A:F,6,0),"")</f>
        <v>SCECO</v>
      </c>
      <c r="J6" s="137" t="str">
        <f>IFERROR(VLOOKUP(D6,DB!A:G,7,0),"")</f>
        <v>Weak</v>
      </c>
      <c r="K6" s="137" t="s">
        <v>39084</v>
      </c>
      <c r="L6" s="137" t="str">
        <f>IFERROR(VLOOKUP(D6,DB!A:I,9,0),"")</f>
        <v>Latis</v>
      </c>
      <c r="M6" s="137"/>
    </row>
    <row r="7" spans="1:16383" ht="31.5" customHeight="1">
      <c r="A7" s="121"/>
      <c r="B7" s="137" t="str">
        <f>IFERROR(VLOOKUP(D7,DB!A:K,11,0),"")</f>
        <v/>
      </c>
      <c r="C7" s="137"/>
      <c r="D7" s="137"/>
      <c r="E7" s="137"/>
      <c r="F7" s="137"/>
      <c r="G7" s="139">
        <f ca="1">IFERROR(NOW()-F7,"-")</f>
        <v>45934.282523379632</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45934.282523379632</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45934.282523379632</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9">
        <f ca="1">IFERROR(NOW()-F10,"-")</f>
        <v>45934.282523379632</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45934.282523379632</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45934.282523379632</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45934.282523379632</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45934.282523379632</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45934.282523379632</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45934.282523379632</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45934.282523379632</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45934.282523379632</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45934.282523379632</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45934.282523379632</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45934.282523379632</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45934.282523379632</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45934.282523379632</v>
      </c>
      <c r="H23" s="137"/>
      <c r="I23" s="137" t="str">
        <f>IFERROR(VLOOKUP(D23,DB!A:F,6,0),"")</f>
        <v/>
      </c>
      <c r="J23" s="137" t="str">
        <f>IFERROR(VLOOKUP(D23,DB!A:G,7,0),"")</f>
        <v/>
      </c>
      <c r="K23" s="137"/>
      <c r="L23" s="126" t="str">
        <f>IFERROR(VLOOKUP(D23,DB!A:I,9,0),"")</f>
        <v/>
      </c>
    </row>
    <row r="24" spans="1:13" ht="31.5" customHeight="1">
      <c r="A24" s="121"/>
      <c r="B24" s="120" t="str">
        <f>IFERROR(VLOOKUP(D24,DB!A:K,11,0),"")</f>
        <v/>
      </c>
      <c r="C24" s="122"/>
      <c r="D24" s="120"/>
      <c r="E24" s="123"/>
      <c r="F24" s="124"/>
      <c r="G24" s="89">
        <f ca="1">IFERROR(NOW()-F24,"-")</f>
        <v>45934.282523379632</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45934.282523379632</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45934.282523379632</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45934.282523379632</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45934.282523379632</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45934.282523379632</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45934.282523379632</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45934.282523379632</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45934.282523379632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45934.282523379632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45934.282523379632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45934.282523379632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45934.282523379632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45934.282523379632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45934.282523379632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45934.282523379632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45934.282523379632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45934.282523379632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45934.282523379632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45934.282523379632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45934.282523379632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45934.282523379632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45934.282523379632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45934.282523379632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45934.282523379632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45934.282523379632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45934.282523379632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45934.282523379632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45934.282523379632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45934.282523379632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45934.282523379632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45934.282523379632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45934.282523379632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45934.282523379632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45934.282523379632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45934.282523379632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45934.282523379632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45934.282523379632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45934.282523379632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45934.282523379632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45934.282523379632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45934.282523379632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45934.282523379632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45934.282523379632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45934.282523379632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45934.282523379632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45934.282523379632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45934.282523379632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45934.282523379632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45934.282523379632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45934.282523379632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45934.282523379632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45934.282523379632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45934.282523379632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45934.282523379632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45934.282523379632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45934.282523379632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45934.282523379632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45934.282523379632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45934.282523379632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45934.282523379632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45934.282523379632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45934.282523379632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45934.282523379632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45934.282523379632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45934.282523379632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45934.282523379632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45934.282523379632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45934.282523379632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45934.282523379632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45934.282523379632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45934.282523379632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45934.282523379632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45934.282523379632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45934.282523379632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45934.282523379632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45934.282523379632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45934.282523379632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45934.282523379632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45934.282523379632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45934.282523379632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45934.282523379632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45934.282523379632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45934.282523379632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45934.282523379632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45934.282523379632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45934.282523379632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45934.282523379632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45934.282523379632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45934.282523379632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45934.282523379632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45934.282523379632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45934.282523379632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45934.282523379632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45934.282523379632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45934.282523379632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45934.282523379632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45934.282523379632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45934.282523379632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45934.282523379632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45934.282523379632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45934.282523379632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45934.282523379632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45934.282523379632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45934.282523379632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45934.282523379632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45934.282523379632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45934.282523379632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45934.282523379632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45934.282523379632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45934.282523379632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45934.282523379632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45934.282523379632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45934.282523379632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45934.282523379632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45934.282523379632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45934.282523379632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45934.282523379632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45934.282523379632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45934.282523379632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45934.282523379632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45934.282523379632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45934.282523379632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45934.282523379632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45934.282523379632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45934.282523379632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45934.282523379632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45934.282523379632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45934.282523379632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45934.282523379632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45934.282523379632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45934.282523379632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45934.282523379632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45934.282523379632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45934.282523379632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45934.282523379632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45934.282523379632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45934.282523379632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45934.282523379632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45934.282523379632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45934.282523379632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45934.282523379632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45934.282523379632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45934.282523379632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45934.282523379632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45934.282523379632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45934.282523379632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45934.282523379632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45934.282523379632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45934.282523379632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45934.282523379632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45934.282523379632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45934.282523379632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45934.282523379632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45934.282523379632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45934.282523379632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45934.282523379632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45934.282523379632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45934.282523379632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45934.282523379632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45934.282523379632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45934.282523379632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45934.282523379632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45934.282523379632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45934.282523379632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45934.282523379632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45934.282523379632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45934.282523379632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45934.282523379632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45934.282523379632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45934.282523379632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45934.282523379632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45934.282523379632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45934.282523379632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45934.282523379632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45934.282523379632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45934.282523379632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45934.282523379632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45934.282523379632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45934.282523379632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45934.282523379632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45934.282523379632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45934.282523379632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45934.282523379632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45934.282523379632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45934.282523379632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45934.282523379632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45934.282523379632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45934.282523379632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45934.282523379632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45934.282523379632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45934.282523379632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45934.282523379632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45934.282523379632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45934.282523379632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45934.282523379632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45934.282523379632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45934.282523379632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45934.282523379632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45934.282523379632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45934.282523379632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45934.282523379632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45934.282523379632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45934.282523379632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45934.282523379632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45934.282523379632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45934.282523379632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45934.282523379632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45934.282523379632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45934.282523379632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45934.282523379632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45934.282523379632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45934.282523379632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45934.282523379632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45934.282523379632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45934.282523379632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45934.282523379632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45934.282523379632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45934.282523379632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45934.282523379632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45934.282523379632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45934.282523379632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45934.282523379632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45934.282523379632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45934.282523379632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45934.282523379632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45934.282523379632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45934.282523379632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45934.282523379632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45934.282523379632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45934.282523379632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45934.282523379632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45934.282523379632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45934.282523379632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45934.282523379632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45934.282523379632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45934.282523379632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45934.282523379632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45934.282523379632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45934.282523379632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45934.282523379632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45934.282523379632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45934.282523379632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45934.282523379632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45934.282523379632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45934.282523379632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45934.282523379632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45934.282523379632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45934.282523379632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45934.282523379632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45934.282523379632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45934.282523379632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45934.282523379632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45934.282523379632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45934.282523379632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45934.282523379632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45934.282523379632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45934.282523379632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45934.282523379632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45934.282523379632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45934.282523379632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45934.282523379632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45934.282523379632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45934.282523379632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45934.282523379632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45934.282523379632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45934.282523379632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45934.282523379632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45934.282523379632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45934.282523379632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45934.282523379632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45934.282523379632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45934.282523379632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45934.282523379632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45934.282523379632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45934.282523379632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45934.282523379632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45934.282523379632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45934.282523379632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45934.282523379632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45934.282523379632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45934.282523379632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45934.282523379632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45934.282523379632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45934.282523379632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45934.282523379632</v>
      </c>
      <c r="H309" s="124"/>
      <c r="I309" s="120" t="str">
        <f>IFERROR(VLOOKUP(D309,DB!A:F,6,0),"")</f>
        <v/>
      </c>
      <c r="J309" s="119" t="str">
        <f>IFERROR(VLOOKUP(D309,DB!A:G,7,0),"")</f>
        <v/>
      </c>
      <c r="K309" s="125"/>
      <c r="L309" s="126" t="str">
        <f>IFERROR(VLOOKUP(D309,DB!A:I,9,0),"")</f>
        <v/>
      </c>
    </row>
  </sheetData>
  <dataValidations count="2">
    <dataValidation allowBlank="1" showInputMessage="1" showErrorMessage="1" sqref="E1" xr:uid="{380493DB-286A-4683-AF55-C78F04945A49}"/>
    <dataValidation type="list" allowBlank="1" showInputMessage="1" showErrorMessage="1" sqref="E7:E30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2025-10-04T03:48:00Z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