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22" documentId="13_ncr:1_{F6CB121F-512D-4AA6-A0C1-0FB36C537598}" xr6:coauthVersionLast="47" xr6:coauthVersionMax="47" xr10:uidLastSave="{62FC9825-E8EC-4782-89EC-4B836D6609D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<sst xmlns="http://schemas.openxmlformats.org/spreadsheetml/2006/main" count="178596" uniqueCount="39082">
  <si>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</si>
  <si>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</si>
  <si>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</si>
  <si>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</si>
  <si>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</si>
  <si>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</si>
  <si>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</si>
  <si>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</si>
  <si>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</si>
  <si>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</si>
  <si>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</si>
  <si>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</si>
  <si>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</si>
  <si>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</si>
  <si>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</si>
  <si>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</si>
  <si>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</si>
  <si>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</si>
  <si>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</si>
  <si>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</si>
  <si>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</si>
  <si>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</si>
  <si>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</si>
  <si>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</si>
  <si>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</si>
  <si>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</si>
  <si>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</si>
  <si>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</si>
  <si>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</si>
  <si>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</si>
  <si>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</si>
  <si>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</si>
  <si>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</si>
  <si>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</si>
  <si>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</si>
  <si>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</si>
  <si>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</si>
  <si>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</si>
  <si>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</si>
  <si>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</si>
  <si>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</si>
  <si>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</si>
  <si>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</si>
  <si>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</si>
  <si>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</si>
  <si>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</si>
  <si>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</si>
  <si>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</si>
  <si>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</si>
  <si>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</si>
  <si>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</si>
  <si>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</si>
  <si>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</si>
  <si>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</si>
  <si>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</si>
  <si>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</si>
  <si>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</si>
  <si>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</si>
  <si>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</si>
  <si>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</si>
  <si>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</si>
  <si>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</si>
  <si>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</si>
  <si>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</si>
  <si>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</si>
  <si>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</si>
  <si>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</si>
  <si>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</si>
  <si>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</si>
  <si>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</si>
  <si>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</si>
  <si>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</si>
  <si>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</si>
  <si>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</si>
  <si>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</si>
  <si>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</si>
  <si>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</si>
  <si>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</si>
  <si>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</si>
  <si>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</si>
  <si>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</si>
  <si>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</si>
  <si>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</si>
  <si>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</si>
  <si>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</si>
  <si>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</si>
  <si>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</si>
  <si>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</si>
  <si>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</si>
  <si>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</si>
  <si>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</si>
  <si>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</si>
  <si>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</si>
  <si>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</si>
  <si>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</si>
  <si>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</si>
  <si>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</si>
  <si>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</si>
  <si>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</si>
  <si>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</si>
  <si>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</si>
  <si>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</si>
  <si>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</si>
  <si>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</si>
  <si>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</si>
  <si>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</si>
  <si>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</si>
  <si>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</si>
  <si>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</si>
  <si>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</si>
  <si>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</si>
  <si>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</si>
  <si>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</si>
  <si>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</si>
  <si>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</si>
  <si>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</si>
  <si>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</si>
  <si>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</si>
  <si>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</si>
  <si>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</si>
  <si>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</si>
  <si>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</si>
  <si>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</si>
  <si>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</si>
  <si>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</si>
  <si>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</si>
  <si>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</si>
  <si>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</si>
  <si>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</si>
  <si>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</si>
  <si>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</si>
  <si>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</si>
  <si>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</si>
  <si>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</si>
  <si>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</si>
  <si>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</si>
  <si>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</si>
  <si>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</si>
  <si>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</si>
  <si>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</si>
  <si>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</si>
  <si>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</si>
  <si>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</si>
  <si>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</si>
  <si>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</si>
  <si>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</si>
  <si>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</si>
  <si>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</si>
  <si>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</si>
  <si>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</si>
  <si>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</si>
  <si>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</si>
  <si>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</si>
  <si>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</si>
  <si>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</si>
  <si>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</si>
  <si>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</si>
  <si>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</si>
  <si>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</si>
  <si>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</si>
  <si>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</si>
  <si>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</si>
  <si>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</si>
  <si>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</si>
  <si>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</si>
  <si>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</si>
  <si>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</si>
  <si>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</si>
  <si>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</si>
  <si>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</si>
  <si>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</si>
  <si>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</si>
  <si>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</si>
  <si>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</si>
  <si>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</si>
  <si>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</si>
  <si>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</si>
  <si>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</si>
  <si>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</si>
  <si>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</si>
  <si>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</si>
  <si>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</si>
  <si>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</si>
  <si>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</si>
  <si>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</si>
  <si>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</si>
  <si>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</si>
  <si>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</si>
  <si>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</si>
  <si>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</si>
  <si>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</si>
  <si>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</si>
  <si>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</si>
  <si>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</si>
  <si>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</si>
  <si>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</si>
  <si>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</si>
  <si>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</si>
  <si>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</si>
  <si>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</si>
  <si>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</si>
  <si>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</si>
  <si>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</si>
  <si>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</si>
  <si>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</si>
  <si>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</si>
  <si>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</si>
  <si>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</si>
  <si>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</si>
  <si>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</si>
  <si>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</si>
  <si>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</si>
  <si>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</si>
  <si>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</si>
  <si>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</si>
  <si>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</si>
  <si>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</si>
  <si>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</si>
  <si>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</si>
  <si>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</si>
  <si>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</si>
  <si>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</si>
  <si>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</si>
  <si>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</si>
  <si>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</si>
  <si>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</si>
  <si>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</si>
  <si>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</si>
  <si>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</si>
  <si>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</si>
  <si>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</si>
  <si>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</si>
  <si>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</si>
  <si>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</si>
  <si>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</si>
  <si>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</si>
  <si>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</si>
  <si>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</si>
  <si>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</si>
  <si>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</si>
  <si>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</si>
  <si>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</si>
  <si>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</si>
  <si>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</si>
  <si>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</si>
  <si>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</si>
  <si>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</si>
  <si>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</si>
  <si>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</si>
  <si>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</si>
  <si>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</si>
  <si>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</si>
  <si>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</si>
  <si>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</si>
  <si>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</si>
  <si>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</si>
  <si>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</si>
  <si>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</si>
  <si>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</si>
  <si>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</si>
  <si>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</si>
  <si>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</si>
  <si>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</si>
  <si>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</si>
  <si>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</si>
  <si>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</si>
  <si>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</si>
  <si>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</si>
  <si>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</si>
  <si>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</si>
  <si>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</si>
  <si>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</si>
  <si>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</si>
  <si>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</si>
  <si>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</si>
  <si>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</si>
  <si>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</si>
  <si>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</si>
  <si>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</si>
  <si>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</si>
  <si>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</si>
  <si>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</si>
  <si>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</si>
  <si>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</si>
  <si>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</si>
  <si>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</si>
  <si>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</si>
  <si>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</si>
  <si>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</si>
  <si>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</si>
  <si>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</si>
  <si>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</si>
  <si>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</si>
  <si>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</si>
  <si>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</si>
  <si>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</si>
  <si>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</si>
  <si>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</si>
  <si>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</si>
  <si>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</si>
  <si>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</si>
  <si>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</si>
  <si>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</si>
  <si>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</si>
  <si>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</si>
  <si>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</si>
  <si>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</si>
  <si>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</si>
  <si>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</si>
  <si>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</si>
  <si>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</si>
  <si>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</si>
  <si>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</si>
  <si>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</si>
  <si>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</si>
  <si>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</si>
  <si>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</si>
  <si>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</si>
  <si>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</si>
  <si>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</si>
  <si>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</si>
  <si>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</si>
  <si>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</si>
  <si>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</si>
  <si>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</si>
  <si>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</si>
  <si>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</si>
  <si>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</si>
  <si>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</si>
  <si>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</si>
  <si>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</si>
  <si>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</si>
  <si>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</si>
  <si>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</si>
  <si>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</si>
  <si>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</si>
  <si>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</si>
  <si>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</si>
  <si>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</si>
  <si>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</si>
  <si>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</si>
  <si>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</si>
  <si>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</si>
  <si>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</si>
  <si>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</si>
  <si>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</si>
  <si>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</si>
  <si>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</si>
  <si>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</si>
  <si>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</si>
  <si>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</si>
  <si>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</si>
  <si>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</si>
  <si>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</si>
  <si>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</si>
  <si>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</si>
  <si>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</si>
  <si>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</si>
  <si>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</si>
  <si>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</si>
  <si>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</si>
  <si>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</si>
  <si>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</si>
  <si>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</si>
  <si>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</si>
  <si>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</si>
  <si>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</si>
  <si>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</si>
  <si>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</si>
  <si>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</si>
  <si>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</si>
  <si>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</si>
  <si>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</si>
  <si>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</si>
  <si>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</si>
  <si>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</si>
  <si>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</si>
  <si>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</si>
  <si>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</si>
  <si>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</si>
  <si>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</si>
  <si>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</si>
  <si>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</si>
  <si>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</si>
  <si>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</si>
  <si>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</si>
  <si>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</si>
  <si>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</si>
  <si>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</si>
  <si>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</si>
  <si>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</si>
  <si>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</si>
  <si>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</si>
  <si>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</si>
  <si>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</si>
  <si>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</si>
  <si>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</si>
  <si>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</si>
  <si>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</si>
  <si>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</si>
  <si>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</si>
  <si>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</si>
  <si>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</si>
  <si>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</si>
  <si>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</si>
  <si>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</si>
  <si>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</si>
  <si>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</si>
  <si>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</si>
  <si>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</si>
  <si>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</si>
  <si>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</si>
  <si>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</si>
  <si>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</si>
  <si>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</si>
  <si>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</si>
  <si>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</si>
  <si>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</si>
  <si>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</si>
  <si>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</si>
  <si>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</si>
  <si>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</si>
  <si>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</si>
  <si>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</si>
  <si>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</si>
  <si>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</si>
  <si>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</si>
  <si>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</si>
  <si>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</si>
  <si>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</si>
  <si>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</si>
  <si>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</si>
  <si>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</si>
  <si>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</si>
  <si>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</si>
  <si>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</si>
  <si>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</si>
  <si>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</si>
  <si>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</si>
  <si>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</si>
  <si>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</si>
  <si>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</si>
  <si>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</si>
  <si>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</si>
  <si>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</si>
  <si>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</si>
  <si>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</si>
  <si>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</si>
  <si>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</si>
  <si>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</si>
  <si>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</si>
  <si>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</si>
  <si>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</si>
  <si>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</si>
  <si>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</si>
  <si>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</si>
  <si>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</si>
  <si>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</si>
  <si>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</si>
  <si>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</si>
  <si>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</si>
  <si>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</si>
  <si>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</si>
  <si>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</si>
  <si>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</si>
  <si>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</si>
  <si>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</si>
  <si>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</si>
  <si>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</si>
  <si>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</si>
  <si>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</si>
  <si>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</si>
  <si>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</si>
  <si>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</si>
  <si>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</si>
  <si>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</si>
  <si>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</si>
  <si>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</si>
  <si>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</si>
  <si>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</si>
  <si>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</si>
  <si>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</si>
  <si>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</si>
  <si>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</si>
  <si>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</si>
  <si>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</si>
  <si>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</si>
  <si>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</si>
  <si>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</si>
  <si>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</si>
  <si>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</si>
  <si>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</si>
  <si>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</si>
  <si>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</si>
  <si>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</si>
  <si>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</si>
  <si>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</si>
  <si>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</si>
  <si>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</si>
  <si>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</si>
  <si>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</si>
  <si>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</si>
  <si>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</si>
  <si>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</si>
  <si>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</si>
  <si>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</si>
  <si>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</si>
  <si>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</si>
  <si>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</si>
  <si>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</si>
  <si>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</si>
  <si>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</si>
  <si>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</si>
  <si>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</si>
  <si>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</si>
  <si>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</si>
  <si>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</si>
  <si>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</si>
  <si>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</si>
  <si>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</si>
  <si>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</si>
  <si>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</si>
  <si>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</si>
  <si>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</si>
  <si>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</si>
  <si>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</si>
  <si>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</si>
  <si>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</si>
  <si>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</si>
  <si>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</si>
  <si>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</si>
  <si>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</si>
  <si>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</si>
  <si>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</si>
  <si>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</si>
  <si>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</si>
  <si>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</si>
  <si>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</si>
  <si>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</si>
  <si>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</si>
  <si>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</si>
  <si>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</si>
  <si>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</si>
  <si>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</si>
  <si>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</si>
  <si>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</si>
  <si>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</si>
  <si>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</si>
  <si>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</si>
  <si>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</si>
  <si>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</si>
  <si>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</si>
  <si>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</si>
  <si>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</si>
  <si>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</si>
  <si>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</si>
  <si>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</si>
  <si>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</si>
  <si>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</si>
  <si>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</si>
  <si>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</si>
  <si>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</si>
  <si>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</si>
  <si>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</si>
  <si>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</si>
  <si>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</si>
  <si>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</si>
  <si>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</si>
  <si>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</si>
  <si>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</si>
  <si>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</si>
  <si>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</si>
  <si>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</si>
  <si>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</si>
  <si>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</si>
  <si>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</si>
  <si>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</si>
  <si>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</si>
  <si>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</si>
  <si>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</si>
  <si>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</si>
  <si>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</si>
  <si>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</si>
  <si>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</si>
  <si>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</si>
  <si>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</si>
  <si>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</si>
  <si>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</si>
  <si>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</si>
  <si>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</si>
  <si>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</si>
  <si>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</si>
  <si>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</si>
  <si>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</si>
  <si>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</si>
  <si>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</si>
  <si>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</si>
  <si>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</si>
  <si>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</si>
  <si>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</si>
  <si>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</si>
  <si>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</si>
  <si>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</si>
  <si>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</si>
  <si>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</si>
  <si>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</si>
  <si>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</si>
  <si>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</si>
  <si>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</si>
  <si>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</si>
  <si>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</si>
  <si>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</si>
  <si>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</si>
  <si>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</si>
  <si>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</si>
  <si>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</si>
  <si>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</si>
  <si>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</si>
  <si>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</si>
  <si>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</si>
  <si>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</si>
  <si>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</si>
  <si>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</si>
  <si>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</si>
  <si>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</si>
  <si>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</si>
  <si>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</si>
  <si>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</si>
  <si>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</si>
  <si>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</si>
  <si>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</si>
  <si>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</si>
  <si>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</si>
  <si>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</si>
  <si>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</si>
  <si>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</si>
  <si>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</si>
  <si>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</si>
  <si>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</si>
  <si>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</si>
  <si>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</si>
  <si>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</si>
  <si>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</si>
  <si>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</si>
  <si>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</si>
  <si>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</si>
  <si>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</si>
  <si>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</si>
  <si>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</si>
  <si>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</si>
  <si>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</si>
  <si>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</si>
  <si>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</si>
  <si>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</si>
  <si>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</si>
  <si>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</si>
  <si>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</si>
  <si>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</si>
  <si>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</si>
  <si>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</si>
  <si>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</si>
  <si>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</si>
  <si>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</si>
  <si>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</si>
  <si>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</si>
  <si>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</si>
  <si>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</si>
  <si>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</si>
  <si>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</si>
  <si>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</si>
  <si>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</si>
  <si>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</si>
  <si>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</si>
  <si>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</si>
  <si>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</si>
  <si>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</si>
  <si>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</si>
  <si>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</si>
  <si>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</si>
  <si>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</si>
  <si>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</si>
  <si>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</si>
  <si>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</si>
  <si>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</si>
  <si>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</si>
  <si>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</si>
  <si>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</si>
  <si>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</si>
  <si>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</si>
  <si>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</si>
  <si>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</si>
  <si>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</si>
  <si>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</si>
  <si>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</si>
  <si>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</si>
  <si>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</si>
  <si>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</si>
  <si>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</si>
  <si>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</si>
  <si>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</si>
  <si>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</si>
  <si>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</si>
  <si>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</si>
  <si>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</si>
  <si>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</si>
  <si>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</si>
  <si>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</si>
  <si>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</si>
  <si>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</si>
  <si>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</si>
  <si>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</si>
  <si>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</si>
  <si>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</si>
  <si>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</si>
  <si>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</si>
  <si>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</si>
  <si>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</si>
  <si>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</si>
  <si>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</si>
  <si>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</si>
  <si>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</si>
  <si>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</si>
  <si>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</si>
  <si>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</si>
  <si>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</si>
  <si>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</si>
  <si>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</si>
  <si>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</si>
  <si>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</si>
  <si>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</si>
  <si>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</si>
  <si>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</si>
  <si>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</si>
  <si>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</si>
  <si>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</si>
  <si>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</si>
  <si>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</si>
  <si>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</si>
  <si>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</si>
  <si>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</si>
  <si>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</si>
  <si>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</si>
  <si>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</si>
  <si>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</si>
  <si>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</si>
  <si>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</si>
  <si>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</si>
  <si>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</si>
  <si>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</si>
  <si>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</si>
  <si>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</si>
  <si>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</si>
  <si>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</si>
  <si>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</si>
  <si>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</si>
  <si>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</si>
  <si>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</si>
  <si>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</si>
  <si>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</si>
  <si>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</si>
  <si>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</si>
  <si>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</si>
  <si>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</si>
  <si>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</si>
  <si>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</si>
  <si>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</si>
  <si>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</si>
  <si>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</si>
  <si>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</si>
  <si>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</si>
  <si>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</si>
  <si>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</si>
  <si>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</si>
  <si>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</si>
  <si>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</si>
  <si>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</si>
  <si>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</si>
  <si>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</si>
  <si>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</si>
  <si>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</si>
  <si>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</si>
  <si>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</si>
  <si>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</si>
  <si>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</si>
  <si>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</si>
  <si>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</si>
  <si>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</si>
  <si>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</si>
  <si>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</si>
  <si>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</si>
  <si>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</si>
  <si>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</si>
  <si>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</si>
  <si>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</si>
  <si>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</si>
  <si>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</si>
  <si>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</si>
  <si>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</si>
  <si>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</si>
  <si>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</si>
  <si>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</si>
  <si>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</si>
  <si>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</si>
  <si>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</si>
  <si>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</si>
  <si>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</si>
  <si>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</si>
  <si>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</si>
  <si>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</si>
  <si>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</si>
  <si>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</si>
  <si>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</si>
  <si>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</si>
  <si>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</si>
  <si>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</si>
  <si>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</si>
  <si>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</si>
  <si>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</si>
  <si>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</si>
  <si>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</si>
  <si>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</si>
  <si>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</si>
  <si>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</si>
  <si>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</si>
  <si>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</si>
  <si>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</si>
  <si>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</si>
  <si>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</si>
  <si>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</si>
  <si>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</si>
  <si>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</si>
  <si>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</si>
  <si>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</si>
  <si>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</si>
  <si>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</si>
  <si>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</si>
  <si>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</si>
  <si>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</si>
  <si>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</si>
  <si>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</si>
  <si>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</si>
  <si>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</si>
  <si>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</si>
  <si>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</si>
  <si>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</si>
  <si>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</si>
  <si>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</si>
  <si>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</si>
  <si>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</si>
  <si>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</si>
  <si>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</si>
  <si>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</si>
  <si>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</si>
  <si>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</si>
  <si>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</si>
  <si>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</si>
  <si>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</si>
  <si>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</si>
  <si>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</si>
  <si>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</si>
  <si>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</si>
  <si>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</si>
  <si>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</si>
  <si>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</si>
  <si>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</si>
  <si>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</si>
  <si>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</si>
  <si>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</si>
  <si>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</si>
  <si>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</si>
  <si>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</si>
  <si>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</si>
  <si>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</si>
  <si>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</si>
  <si>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</si>
  <si>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</si>
  <si>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</si>
  <si>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</si>
  <si>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</si>
  <si>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</si>
  <si>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</si>
  <si>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</si>
  <si>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</si>
  <si>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</si>
  <si>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</si>
  <si>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</si>
  <si>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</si>
  <si>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</si>
  <si>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</si>
  <si>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</si>
  <si>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</si>
  <si>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</si>
  <si>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</si>
  <si>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</si>
  <si>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</si>
  <si>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</si>
  <si>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</si>
  <si>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</si>
  <si>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</si>
  <si>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</si>
  <si>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</si>
  <si>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</si>
  <si>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</si>
  <si>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</si>
  <si>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</si>
  <si>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</si>
  <si>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</si>
  <si>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</si>
  <si>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</si>
  <si>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</si>
  <si>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</si>
  <si>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</si>
  <si>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</si>
  <si>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</si>
  <si>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</si>
  <si>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</si>
  <si>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</si>
  <si>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</si>
  <si>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</si>
  <si>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</si>
  <si>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</si>
  <si>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</si>
  <si>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</si>
  <si>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</si>
  <si>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</si>
  <si>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</si>
  <si>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</si>
  <si>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</si>
  <si>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</si>
  <si>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</si>
  <si>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</si>
  <si>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</si>
  <si>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</si>
  <si>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</si>
  <si>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</si>
  <si>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</si>
  <si>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</si>
  <si>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</si>
  <si>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</si>
  <si>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</si>
  <si>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</si>
  <si>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</si>
  <si>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</si>
  <si>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</si>
  <si>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</si>
  <si>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</si>
  <si>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</si>
  <si>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</si>
  <si>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</si>
  <si>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</si>
  <si>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</si>
  <si>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</si>
  <si>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</si>
  <si>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</si>
  <si>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</si>
  <si>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</si>
  <si>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</si>
  <si>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</si>
  <si>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</si>
  <si>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</si>
  <si>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</si>
  <si>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</si>
  <si>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</si>
  <si>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</si>
  <si>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</si>
  <si>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</si>
  <si>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</si>
  <si>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</si>
  <si>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</si>
  <si>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</si>
  <si>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</si>
  <si>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</si>
  <si>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</si>
  <si>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</si>
  <si>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</si>
  <si>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</si>
  <si>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</si>
  <si>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</si>
  <si>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</si>
  <si>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</si>
  <si>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</si>
  <si>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</si>
  <si>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</si>
  <si>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</si>
  <si>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</si>
  <si>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</si>
  <si>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</si>
  <si>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</si>
  <si>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</si>
  <si>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</si>
  <si>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</si>
  <si>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</si>
  <si>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</si>
  <si>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</si>
  <si>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</si>
  <si>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</si>
  <si>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</si>
  <si>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</si>
  <si>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</si>
  <si>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</si>
  <si>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</si>
  <si>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</si>
  <si>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</si>
  <si>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</si>
  <si>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</si>
  <si>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</si>
  <si>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</si>
  <si>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</si>
  <si>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</si>
  <si>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</si>
  <si>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</si>
  <si>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</si>
  <si>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</si>
  <si>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</si>
  <si>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</si>
  <si>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</si>
  <si>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</si>
  <si>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</si>
  <si>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</si>
  <si>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</si>
  <si>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</si>
  <si>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</si>
  <si>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</si>
  <si>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</si>
  <si>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</si>
  <si>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</si>
  <si>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</si>
  <si>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</si>
  <si>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</si>
  <si>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</si>
  <si>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</si>
  <si>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</si>
  <si>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</si>
  <si>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</si>
  <si>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</si>
  <si>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</si>
  <si>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</si>
  <si>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</si>
  <si>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</si>
  <si>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</si>
  <si>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</si>
  <si>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</si>
  <si>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</si>
  <si>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</si>
  <si>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</si>
  <si>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</si>
  <si>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</si>
  <si>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</si>
  <si>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</si>
  <si>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</si>
  <si>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</si>
  <si>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</si>
  <si>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</si>
  <si>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</si>
  <si>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</si>
  <si>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</si>
  <si>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</si>
  <si>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</si>
  <si>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</si>
  <si>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</si>
  <si>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</si>
  <si>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</si>
  <si>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</si>
  <si>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</si>
  <si>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</si>
  <si>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</si>
  <si>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</si>
  <si>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</si>
  <si>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</si>
  <si>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</si>
  <si>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</si>
  <si>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</si>
  <si>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</si>
  <si>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</si>
  <si>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</si>
  <si>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</si>
  <si>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</si>
  <si>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</si>
  <si>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</si>
  <si>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</si>
  <si>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</si>
  <si>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</si>
  <si>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</si>
  <si>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</si>
  <si>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</si>
  <si>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</si>
  <si>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</si>
  <si>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</si>
  <si>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</si>
  <si>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</si>
  <si>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</si>
  <si>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</si>
  <si>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</si>
  <si>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</si>
  <si>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</si>
  <si>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</si>
  <si>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</si>
  <si>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</si>
  <si>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</si>
  <si>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</si>
  <si>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</si>
  <si>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</si>
  <si>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</si>
  <si>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</si>
  <si>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</si>
  <si>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</si>
  <si>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</si>
  <si>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</si>
  <si>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</si>
  <si>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</si>
  <si>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</si>
  <si>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</si>
  <si>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</si>
  <si>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</si>
  <si>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</si>
  <si>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</si>
  <si>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</si>
  <si>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</si>
  <si>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</si>
  <si>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</si>
  <si>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</si>
  <si>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</si>
  <si>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</si>
  <si>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</si>
  <si>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</si>
  <si>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</si>
  <si>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</si>
  <si>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</si>
  <si>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</si>
  <si>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</si>
  <si>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</si>
  <si>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</si>
  <si>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</si>
  <si>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</si>
  <si>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</si>
  <si>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</si>
  <si>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</si>
  <si>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</si>
  <si>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</si>
  <si>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</si>
  <si>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</si>
  <si>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</si>
  <si>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</si>
  <si>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</si>
  <si>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</si>
  <si>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</si>
  <si>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</si>
  <si>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</si>
  <si>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</si>
  <si>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</si>
  <si>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</si>
  <si>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</si>
  <si>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</si>
  <si>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</si>
  <si>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</si>
  <si>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</si>
  <si>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</si>
  <si>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</si>
  <si>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</si>
  <si>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</si>
  <si>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</si>
  <si>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</si>
  <si>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</si>
  <si>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</si>
  <si>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</si>
  <si>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</si>
  <si>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</si>
  <si>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</si>
  <si>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</si>
  <si>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</si>
  <si>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</si>
  <si>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</si>
  <si>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</si>
  <si>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</si>
  <si>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</si>
  <si>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</si>
  <si>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</si>
  <si>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</si>
  <si>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</si>
  <si>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</si>
  <si>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</si>
  <si>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</si>
  <si>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</si>
  <si>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</si>
  <si>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</si>
  <si>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</si>
  <si>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</si>
  <si>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</si>
  <si>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</si>
  <si>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</si>
  <si>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</si>
  <si>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</si>
  <si>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</si>
  <si>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</si>
  <si>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</si>
  <si>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</si>
  <si>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</si>
  <si>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</si>
  <si>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</si>
  <si>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</si>
  <si>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</si>
  <si>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</si>
  <si>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</si>
  <si>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</si>
  <si>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</si>
  <si>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</si>
  <si>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</si>
  <si>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</si>
  <si>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</si>
  <si>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</si>
  <si>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</si>
  <si>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</si>
  <si>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</si>
  <si>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</si>
  <si>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</si>
  <si>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</si>
  <si>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</si>
  <si>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</si>
  <si>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</si>
  <si>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</si>
  <si>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</si>
  <si>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</si>
  <si>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</si>
  <si>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</si>
  <si>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</si>
  <si>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</si>
  <si>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</si>
  <si>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</si>
  <si>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</si>
  <si>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</si>
  <si>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</si>
  <si>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</si>
  <si>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</si>
  <si>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</si>
  <si>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</si>
  <si>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</si>
  <si>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</si>
  <si>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</si>
  <si>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</si>
  <si>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</si>
  <si>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</si>
  <si>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</si>
  <si>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</si>
  <si>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</si>
  <si>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</si>
  <si>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</si>
  <si>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</si>
  <si>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</si>
  <si>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</si>
  <si>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</si>
  <si>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</si>
  <si>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</si>
  <si>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</si>
  <si>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</si>
  <si>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</si>
  <si>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</si>
  <si>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</si>
  <si>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</si>
  <si>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</si>
  <si>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</si>
  <si>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</si>
  <si>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</si>
  <si>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</si>
  <si>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</si>
  <si>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</si>
  <si>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</si>
  <si>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</si>
  <si>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</si>
  <si>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</si>
  <si>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</si>
  <si>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</si>
  <si>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</si>
  <si>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</si>
  <si>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</si>
  <si>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</si>
  <si>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</si>
  <si>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</si>
  <si>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</si>
  <si>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</si>
  <si>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</si>
  <si>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</si>
  <si>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</si>
  <si>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</si>
  <si>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</si>
  <si>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</si>
  <si>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</si>
  <si>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</si>
  <si>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</si>
  <si>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</si>
  <si>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</si>
  <si>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</si>
  <si>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</si>
  <si>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</si>
  <si>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</si>
  <si>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</si>
  <si>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</si>
  <si>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</si>
  <si>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</si>
  <si>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</si>
  <si>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</si>
  <si>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</si>
  <si>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</si>
  <si>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</si>
  <si>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</si>
  <si>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</si>
  <si>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</si>
  <si>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</si>
  <si>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</si>
  <si>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</si>
  <si>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</si>
  <si>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</si>
  <si>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</si>
  <si>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</si>
  <si>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</si>
  <si>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</si>
  <si>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</si>
  <si>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</si>
  <si>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</si>
  <si>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</si>
  <si>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</si>
  <si>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</si>
  <si>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</si>
  <si>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</si>
  <si>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</si>
  <si>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</si>
  <si>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</si>
  <si>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</si>
  <si>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</si>
  <si>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</si>
  <si>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</si>
  <si>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</si>
  <si>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</si>
  <si>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</si>
  <si>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</si>
  <si>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</si>
  <si>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</si>
  <si>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</si>
  <si>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</si>
  <si>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</si>
  <si>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</si>
  <si>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</si>
  <si>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</si>
  <si>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</si>
  <si>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</si>
  <si>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</si>
  <si>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</si>
  <si>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</si>
  <si>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</si>
  <si>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</si>
  <si>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</si>
  <si>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</si>
  <si>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</si>
  <si>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</si>
  <si>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</si>
  <si>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</si>
  <si>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</si>
  <si>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</si>
  <si>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</si>
  <si>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</si>
  <si>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</si>
  <si>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</si>
  <si>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</si>
  <si>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</si>
  <si>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</si>
  <si>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</si>
  <si>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</si>
  <si>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</si>
  <si>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</si>
  <si>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</si>
  <si>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</si>
  <si>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</si>
  <si>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</si>
  <si>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</si>
  <si>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</si>
  <si>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</si>
  <si>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</si>
  <si>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</si>
  <si>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</si>
  <si>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</si>
  <si>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</si>
  <si>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</si>
  <si>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</si>
  <si>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</si>
  <si>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</si>
  <si>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</si>
  <si>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</si>
  <si>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</si>
  <si>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</si>
  <si>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</si>
  <si>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</si>
  <si>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</si>
  <si>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</si>
  <si>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</si>
  <si>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</si>
  <si>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</si>
  <si>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</si>
  <si>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</si>
  <si>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</si>
  <si>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</si>
  <si>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</si>
  <si>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</si>
  <si>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</si>
  <si>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</si>
  <si>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</si>
  <si>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</si>
  <si>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</si>
  <si>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</si>
  <si>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</si>
  <si>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</si>
  <si>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</si>
  <si>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</si>
  <si>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</si>
  <si>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</si>
  <si>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</si>
  <si>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</si>
  <si>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</si>
  <si>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</si>
  <si>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</si>
  <si>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</si>
  <si>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</si>
  <si>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</si>
  <si>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</si>
  <si>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</si>
  <si>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</si>
  <si>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</si>
  <si>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</si>
  <si>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</si>
  <si>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</si>
  <si>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</si>
  <si>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</si>
  <si>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</si>
  <si>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</si>
  <si>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</si>
  <si>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</si>
  <si>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</si>
  <si>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</si>
  <si>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</si>
  <si>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</si>
  <si>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</si>
  <si>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</si>
  <si>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</si>
  <si>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</si>
  <si>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</si>
  <si>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</si>
  <si>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</si>
  <si>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</si>
  <si>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</si>
  <si>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</si>
  <si>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</si>
  <si>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</si>
  <si>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</si>
  <si>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</si>
  <si>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</si>
  <si>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</si>
  <si>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</si>
  <si>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</si>
  <si>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</si>
  <si>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</si>
  <si>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</si>
  <si>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</si>
  <si>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</si>
  <si>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</si>
  <si>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</si>
  <si>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</si>
  <si>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</si>
  <si>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</si>
  <si>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</si>
  <si>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</si>
  <si>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</si>
  <si>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</si>
  <si>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</si>
  <si>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</si>
  <si>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</si>
  <si>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</si>
  <si>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</si>
  <si>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</si>
  <si>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</si>
  <si>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</si>
  <si>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</si>
  <si>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</si>
  <si>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</si>
  <si>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</si>
  <si>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</si>
  <si>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</si>
  <si>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</si>
  <si>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</si>
  <si>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</si>
  <si>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</si>
  <si>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</si>
  <si>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</si>
  <si>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</si>
  <si>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</si>
  <si>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</si>
  <si>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</si>
  <si>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</si>
  <si>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</si>
  <si>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</si>
  <si>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</si>
  <si>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</si>
  <si>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</si>
  <si>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</si>
  <si>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</si>
  <si>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</si>
  <si>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</si>
  <si>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</si>
  <si>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</si>
  <si>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</si>
  <si>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</si>
  <si>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</si>
  <si>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</si>
  <si>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</si>
  <si>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</si>
  <si>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</si>
  <si>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</si>
  <si>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</si>
  <si>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</si>
  <si>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</si>
  <si>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</si>
  <si>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</si>
  <si>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</si>
  <si>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</si>
  <si>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</si>
  <si>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</si>
  <si>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</si>
  <si>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</si>
  <si>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</si>
  <si>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</si>
  <si>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</si>
  <si>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</si>
  <si>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</si>
  <si>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</si>
  <si>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</si>
  <si>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</si>
  <si>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</si>
  <si>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</si>
  <si>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</si>
  <si>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</si>
  <si>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</si>
  <si>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</si>
  <si>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</si>
  <si>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</si>
  <si>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</si>
  <si>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</si>
  <si>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</si>
  <si>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</si>
  <si>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</si>
  <si>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</si>
  <si>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</si>
  <si>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</si>
  <si>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</si>
  <si>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</si>
  <si>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</si>
  <si>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</si>
  <si>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</si>
  <si>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</si>
  <si>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</si>
  <si>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</si>
  <si>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</si>
  <si>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</si>
  <si>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</si>
  <si>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</si>
  <si>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</si>
  <si>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</si>
  <si>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</si>
  <si>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</si>
  <si>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</si>
  <si>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</si>
  <si>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</si>
  <si>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</si>
  <si>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</si>
  <si>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</si>
  <si>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</si>
  <si>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</si>
  <si>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</si>
  <si>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</si>
  <si>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</si>
  <si>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</si>
  <si>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</si>
  <si>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</si>
  <si>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</si>
  <si>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</si>
  <si>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</si>
  <si>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</si>
  <si>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</si>
  <si>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</si>
  <si>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</si>
  <si>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</si>
  <si>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</si>
  <si>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</si>
  <si>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</si>
  <si>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</si>
  <si>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</si>
  <si>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</si>
  <si>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</si>
  <si>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</si>
  <si>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</si>
  <si>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</si>
  <si>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</si>
  <si>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</si>
  <si>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</si>
  <si>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</si>
  <si>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</si>
  <si>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</si>
  <si>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</si>
  <si>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</si>
  <si>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</si>
  <si>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</si>
  <si>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</si>
  <si>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</si>
  <si>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</si>
  <si>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</si>
  <si>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</si>
  <si>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</si>
  <si>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</si>
  <si>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</si>
  <si>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</si>
  <si>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</si>
  <si>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</si>
  <si>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</si>
  <si>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</si>
  <si>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</si>
  <si>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</si>
  <si>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</si>
  <si>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</si>
  <si>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</si>
  <si>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</si>
  <si>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</si>
  <si>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</si>
  <si>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</si>
  <si>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</si>
  <si>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</si>
  <si>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</si>
  <si>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</si>
  <si>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</si>
  <si>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</si>
  <si>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</si>
  <si>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</si>
  <si>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</si>
  <si>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</si>
  <si>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</si>
  <si>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</si>
  <si>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</si>
  <si>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</si>
  <si>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</si>
  <si>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</si>
  <si>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</si>
  <si>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</si>
  <si>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</si>
  <si>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</si>
  <si>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</si>
  <si>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</si>
  <si>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</si>
  <si>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</si>
  <si>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</si>
  <si>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</si>
  <si>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</si>
  <si>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</si>
  <si>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</si>
  <si>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</si>
  <si>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</si>
  <si>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</si>
  <si>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</si>
  <si>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</si>
  <si>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</si>
  <si>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</si>
  <si>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</si>
  <si>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</si>
  <si>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</si>
  <si>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</si>
  <si>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</si>
  <si>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</si>
  <si>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</si>
  <si>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</si>
  <si>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</si>
  <si>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</si>
  <si>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</si>
  <si>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</si>
  <si>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</si>
  <si>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</si>
  <si>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</si>
  <si>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</si>
  <si>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</si>
  <si>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</si>
  <si>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</si>
  <si>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</si>
  <si>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</si>
  <si>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</si>
  <si>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</si>
  <si>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</si>
  <si>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</si>
  <si>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</si>
  <si>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</si>
  <si>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</si>
  <si>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</si>
  <si>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</si>
  <si>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</si>
  <si>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</si>
  <si>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</si>
  <si>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</si>
  <si>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</si>
  <si>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</si>
  <si>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</si>
  <si>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</si>
  <si>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</si>
  <si>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</si>
  <si>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</si>
  <si>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</si>
  <si>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</si>
  <si>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</si>
  <si>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</si>
  <si>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</si>
  <si>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</si>
  <si>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</si>
  <si>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</si>
  <si>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</si>
  <si>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</si>
  <si>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</si>
  <si>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</si>
  <si>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</si>
  <si>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</si>
  <si>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</si>
  <si>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</si>
  <si>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</si>
  <si>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</si>
  <si>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</si>
  <si>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</si>
  <si>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</si>
  <si>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</si>
  <si>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</si>
  <si>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</si>
  <si>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</si>
  <si>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</si>
  <si>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</si>
  <si>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</si>
  <si>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</si>
  <si>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</si>
  <si>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</si>
  <si>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</si>
  <si>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</si>
  <si>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</si>
  <si>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</si>
  <si>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</si>
  <si>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</si>
  <si>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</si>
  <si>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</si>
  <si>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</si>
  <si>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</si>
  <si>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</si>
  <si>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</si>
  <si>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</si>
  <si>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</si>
  <si>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</si>
  <si>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</si>
  <si>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</si>
  <si>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</si>
  <si>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</si>
  <si>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</si>
  <si>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</si>
  <si>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</si>
  <si>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</si>
  <si>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</si>
  <si>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</si>
  <si>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</si>
  <si>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</si>
  <si>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</si>
  <si>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</si>
  <si>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</si>
  <si>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</si>
  <si>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</si>
  <si>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</si>
  <si>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</si>
  <si>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</si>
  <si>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</si>
  <si>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</si>
  <si>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</si>
  <si>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</si>
  <si>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</si>
  <si>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</si>
  <si>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</si>
  <si>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</si>
  <si>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</si>
  <si>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</si>
  <si>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</si>
  <si>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</si>
  <si>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</si>
  <si>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</si>
  <si>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</si>
  <si>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</si>
  <si>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</si>
  <si>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</si>
  <si>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</si>
  <si>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</si>
  <si>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</si>
  <si>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</si>
  <si>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</si>
  <si>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</si>
  <si>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</si>
  <si>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</si>
  <si>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</si>
  <si>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</si>
  <si>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</si>
  <si>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</si>
  <si>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</si>
  <si>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</si>
  <si>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</si>
  <si>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</si>
  <si>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</si>
  <si>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</si>
  <si>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</si>
  <si>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</si>
  <si>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</si>
  <si>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</si>
  <si>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</si>
  <si>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</si>
  <si>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</si>
  <si>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</si>
  <si>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</si>
  <si>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</si>
  <si>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</si>
  <si>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</si>
  <si>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</si>
  <si>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</si>
  <si>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</si>
  <si>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</si>
  <si>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</si>
  <si>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</si>
  <si>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</si>
  <si>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</si>
  <si>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</si>
  <si>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</si>
  <si>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</si>
  <si>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</si>
  <si>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</si>
  <si>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</si>
  <si>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</si>
  <si>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</si>
  <si>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</si>
  <si>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</si>
  <si>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</si>
  <si>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</si>
  <si>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</si>
  <si>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</si>
  <si>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</si>
  <si>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</si>
  <si>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</si>
  <si>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</si>
  <si>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</si>
  <si>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</si>
  <si>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</si>
  <si>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</si>
  <si>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</si>
  <si>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</si>
  <si>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</si>
  <si>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</si>
  <si>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</si>
  <si>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</si>
  <si>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</si>
  <si>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</si>
  <si>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</si>
  <si>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</si>
  <si>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</si>
  <si>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</si>
  <si>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</si>
  <si>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</si>
  <si>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</si>
  <si>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</si>
  <si>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</si>
  <si>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</si>
  <si>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</si>
  <si>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</si>
  <si>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</si>
  <si>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</si>
  <si>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</si>
  <si>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</si>
  <si>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</si>
  <si>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</si>
  <si>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</si>
  <si>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</si>
  <si>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</si>
  <si>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</si>
  <si>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</si>
  <si>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</si>
  <si>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</si>
  <si>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</si>
  <si>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</si>
  <si>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</si>
  <si>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</si>
  <si>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</si>
  <si>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</si>
  <si>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</si>
  <si>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</si>
  <si>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</si>
  <si>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</si>
  <si>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</si>
  <si>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</si>
  <si>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</si>
  <si>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</si>
  <si>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</si>
  <si>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</si>
  <si>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</si>
  <si>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</si>
  <si>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</si>
  <si>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</si>
  <si>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</si>
  <si>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</si>
  <si>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</si>
  <si>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</si>
  <si>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</si>
  <si>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</si>
  <si>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</si>
  <si>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</si>
  <si>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</si>
  <si>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</si>
  <si>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</si>
  <si>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</si>
  <si>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</si>
  <si>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</si>
  <si>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</si>
  <si>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</si>
  <si>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</si>
  <si>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</si>
  <si>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</si>
  <si>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</si>
  <si>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</si>
  <si>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</si>
  <si>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</si>
  <si>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</si>
  <si>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</si>
  <si>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</si>
  <si>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</si>
  <si>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</si>
  <si>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</si>
  <si>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</si>
  <si>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</si>
  <si>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</si>
  <si>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</si>
  <si>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</si>
  <si>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</si>
  <si>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</si>
  <si>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</si>
  <si>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</si>
  <si>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</si>
  <si>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</si>
  <si>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</si>
  <si>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</si>
  <si>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</si>
  <si>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</si>
  <si>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</si>
  <si>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</si>
  <si>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</si>
  <si>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</si>
  <si>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</si>
  <si>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</si>
  <si>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</si>
  <si>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</si>
  <si>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</si>
  <si>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</si>
  <si>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</si>
  <si>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</si>
  <si>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</si>
  <si>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</si>
  <si>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</si>
  <si>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</si>
  <si>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</si>
  <si>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</si>
  <si>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</si>
  <si>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</si>
  <si>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</si>
  <si>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</si>
  <si>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</si>
  <si>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</si>
  <si>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</si>
  <si>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</si>
  <si>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</si>
  <si>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</si>
  <si>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</si>
  <si>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</si>
  <si>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</si>
  <si>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</si>
  <si>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</si>
  <si>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</si>
  <si>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</si>
  <si>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</si>
  <si>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</si>
  <si>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</si>
  <si>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</si>
  <si>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</si>
  <si>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</si>
  <si>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</si>
  <si>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</si>
  <si>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</si>
  <si>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</si>
  <si>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</si>
  <si>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</si>
  <si>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</si>
  <si>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</si>
  <si>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</si>
  <si>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</si>
  <si>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</si>
  <si>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</si>
  <si>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</si>
  <si>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</si>
  <si>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</si>
  <si>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</si>
  <si>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</si>
  <si>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</si>
  <si>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</si>
  <si>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</si>
  <si>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</si>
  <si>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</si>
  <si>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</si>
  <si>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</si>
  <si>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</si>
  <si>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</si>
  <si>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</si>
  <si>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</si>
  <si>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</si>
  <si>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</si>
  <si>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</si>
  <si>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</si>
  <si>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</si>
  <si>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</si>
  <si>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</si>
  <si>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</si>
  <si>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</si>
  <si>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</si>
  <si>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</si>
  <si>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</si>
  <si>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</si>
  <si>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</si>
  <si>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</si>
  <si>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</si>
  <si>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</si>
  <si>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</si>
  <si>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</si>
  <si>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</si>
  <si>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</si>
  <si>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</si>
  <si>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</si>
  <si>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</si>
  <si>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</si>
  <si>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</si>
  <si>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</si>
  <si>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</si>
  <si>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</si>
  <si>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</si>
  <si>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</si>
  <si>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</si>
  <si>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</si>
  <si>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</si>
  <si>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</si>
  <si>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</si>
  <si>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</si>
  <si>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</si>
  <si>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</si>
  <si>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</si>
  <si>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</si>
  <si>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</si>
  <si>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</si>
  <si>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</si>
  <si>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</si>
  <si>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</si>
  <si>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</si>
  <si>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</si>
  <si>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</si>
  <si>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</si>
  <si>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</si>
  <si>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</si>
  <si>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</si>
  <si>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</si>
  <si>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</si>
  <si>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</si>
  <si>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</si>
  <si>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</si>
  <si>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</si>
  <si>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</si>
  <si>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</si>
  <si>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</si>
  <si>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</si>
  <si>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</si>
  <si>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</si>
  <si>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</si>
  <si>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</si>
  <si>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</si>
  <si>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</si>
  <si>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</si>
  <si>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</si>
  <si>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</si>
  <si>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</si>
  <si>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</si>
  <si>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</si>
  <si>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</si>
  <si>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</si>
  <si>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</si>
  <si>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</si>
  <si>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</si>
  <si>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</si>
  <si>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</si>
  <si>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</si>
  <si>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</si>
  <si>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</si>
  <si>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</si>
  <si>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</si>
  <si>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</si>
  <si>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</si>
  <si>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</si>
  <si>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</si>
  <si>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</si>
  <si>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</si>
  <si>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</si>
  <si>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</si>
  <si>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</si>
  <si>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</si>
  <si>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</si>
  <si>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</si>
  <si>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</si>
  <si>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</si>
  <si>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</si>
  <si>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</si>
  <si>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</si>
  <si>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</si>
  <si>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</si>
  <si>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</si>
  <si>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</si>
  <si>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</si>
  <si>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</si>
  <si>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</si>
  <si>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</si>
  <si>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</si>
  <si>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</si>
  <si>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</si>
  <si>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</si>
  <si>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</si>
  <si>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</si>
  <si>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</si>
  <si>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</si>
  <si>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</si>
  <si>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</si>
  <si>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</si>
  <si>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</si>
  <si>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</si>
  <si>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</si>
  <si>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</si>
  <si>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</si>
  <si>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</si>
  <si>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</si>
  <si>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</si>
  <si>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</si>
  <si>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</si>
  <si>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</si>
  <si>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</si>
  <si>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</si>
  <si>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</si>
  <si>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</si>
  <si>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</si>
  <si>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</si>
  <si>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</si>
  <si>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</si>
  <si>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</si>
  <si>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</si>
  <si>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</si>
  <si>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</si>
  <si>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</si>
  <si>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</si>
  <si>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</si>
  <si>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</si>
  <si>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</si>
  <si>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</si>
  <si>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</si>
  <si>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</si>
  <si>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</si>
  <si>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</si>
  <si>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</si>
  <si>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</si>
  <si>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</si>
  <si>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</si>
  <si>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</si>
  <si>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</si>
  <si>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</si>
  <si>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</si>
  <si>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</si>
  <si>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</si>
  <si>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</si>
  <si>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</si>
  <si>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</si>
  <si>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</si>
  <si>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</si>
  <si>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</si>
  <si>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</si>
  <si>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</si>
  <si>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</si>
  <si>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</si>
  <si>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</si>
  <si>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</si>
  <si>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</si>
  <si>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</si>
  <si>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</si>
  <si>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</si>
  <si>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</si>
  <si>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</si>
  <si>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</si>
  <si>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</si>
  <si>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</si>
  <si>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</si>
  <si>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</si>
  <si>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</si>
  <si>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</si>
  <si>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</si>
  <si>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</si>
  <si>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</si>
  <si>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</si>
  <si>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</si>
  <si>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</si>
  <si>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</si>
  <si>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</si>
  <si>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</si>
  <si>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</si>
  <si>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</si>
  <si>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</si>
  <si>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</si>
  <si>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</si>
  <si>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</si>
  <si>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</si>
  <si>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</si>
  <si>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</si>
  <si>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</si>
  <si>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</si>
  <si>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</si>
  <si>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</si>
  <si>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</si>
  <si>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</si>
  <si>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</si>
  <si>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</si>
  <si>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</si>
  <si>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</si>
  <si>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</si>
  <si>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</si>
  <si>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</si>
  <si>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</si>
  <si>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</si>
  <si>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</si>
  <si>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</si>
  <si>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</si>
  <si>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</si>
  <si>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</si>
  <si>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</si>
  <si>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</si>
  <si>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</si>
  <si>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</si>
  <si>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</si>
  <si>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</si>
  <si>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</si>
  <si>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</si>
  <si>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</si>
  <si>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</si>
  <si>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</si>
  <si>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</si>
  <si>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</si>
  <si>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</si>
  <si>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</si>
  <si>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</si>
  <si>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</si>
  <si>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</si>
  <si>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</si>
  <si>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</si>
  <si>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</si>
  <si>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</si>
  <si>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</si>
  <si>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</si>
  <si>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</si>
  <si>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</si>
  <si>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</si>
  <si>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</si>
  <si>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</si>
  <si>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</si>
  <si>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</si>
  <si>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</si>
  <si>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</si>
  <si>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</si>
  <si>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</si>
  <si>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</si>
  <si>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</si>
  <si>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</si>
  <si>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</si>
  <si>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</si>
  <si>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</si>
  <si>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</si>
  <si>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</si>
  <si>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</si>
  <si>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</si>
  <si>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</si>
  <si>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</si>
  <si>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</si>
  <si>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</si>
  <si>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</si>
  <si>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</si>
  <si>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</si>
  <si>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</si>
  <si>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</si>
  <si>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</si>
  <si>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</si>
  <si>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</si>
  <si>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</si>
  <si>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</si>
  <si>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</si>
  <si>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</si>
  <si>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</si>
  <si>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</si>
  <si>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</si>
  <si>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</si>
  <si>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</si>
  <si>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</si>
  <si>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</si>
  <si>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</si>
  <si>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</si>
  <si>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</si>
  <si>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</si>
  <si>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</si>
  <si>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</si>
  <si>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</si>
  <si>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</si>
  <si>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</si>
  <si>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</si>
  <si>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</si>
  <si>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</si>
  <si>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</si>
  <si>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</si>
  <si>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</si>
  <si>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</si>
  <si>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</si>
  <si>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</si>
  <si>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</si>
  <si>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</si>
  <si>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</si>
  <si>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</si>
  <si>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</si>
  <si>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</si>
  <si>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</si>
  <si>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</si>
  <si>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</si>
  <si>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</si>
  <si>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</si>
  <si>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</si>
  <si>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</si>
  <si>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</si>
  <si>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</si>
  <si>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</si>
  <si>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</si>
  <si>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</si>
  <si>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</si>
  <si>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</si>
  <si>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</si>
  <si>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</si>
  <si>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</si>
  <si>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</si>
  <si>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</si>
  <si>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</si>
  <si>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</si>
  <si>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</si>
  <si>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</si>
  <si>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</si>
  <si>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</si>
  <si>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</si>
  <si>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</si>
  <si>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</si>
  <si>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</si>
  <si>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</si>
  <si>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</si>
  <si>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</si>
  <si>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</si>
  <si>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</si>
  <si>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</si>
  <si>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</si>
  <si>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</si>
  <si>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</si>
  <si>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</si>
  <si>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</si>
  <si>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</si>
  <si>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</si>
  <si>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</si>
  <si>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</si>
  <si>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</si>
  <si>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</si>
  <si>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</si>
  <si>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</si>
  <si>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</si>
  <si>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</si>
  <si>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</si>
  <si>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</si>
  <si>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</si>
  <si>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</si>
  <si>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</si>
  <si>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</si>
  <si>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</si>
  <si>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</si>
  <si>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</si>
  <si>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</si>
  <si>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</si>
  <si>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</si>
  <si>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</si>
  <si>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</si>
  <si>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</si>
  <si>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</si>
  <si>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</si>
  <si>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</si>
  <si>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</si>
  <si>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</si>
  <si>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</si>
  <si>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</si>
  <si>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</si>
  <si>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</si>
  <si>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</si>
  <si>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</si>
  <si>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</si>
  <si>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</si>
  <si>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</si>
  <si>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</si>
  <si>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</si>
  <si>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</si>
  <si>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</si>
  <si>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</si>
  <si>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</si>
  <si>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</si>
  <si>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</si>
  <si>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</si>
  <si>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</si>
  <si>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</si>
  <si>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</si>
  <si>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</si>
  <si>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</si>
  <si>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</si>
  <si>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</si>
  <si>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</si>
  <si>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</si>
  <si>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</si>
  <si>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</si>
  <si>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</si>
  <si>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</si>
  <si>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</si>
  <si>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</si>
  <si>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</si>
  <si>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</si>
  <si>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</si>
  <si>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</si>
  <si>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</si>
  <si>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</si>
  <si>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</si>
  <si>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</si>
  <si>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</si>
  <si>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</si>
  <si>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</si>
  <si>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</si>
  <si>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</si>
  <si>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</si>
  <si>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</si>
  <si>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</si>
  <si>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</si>
  <si>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</si>
  <si>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</si>
  <si>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</si>
  <si>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</si>
  <si>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</si>
  <si>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</si>
  <si>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</si>
  <si>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</si>
  <si>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</si>
  <si>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</si>
  <si>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</si>
  <si>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</si>
  <si>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</si>
  <si>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</si>
  <si>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</si>
  <si>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</si>
  <si>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</si>
  <si>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</si>
  <si>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</si>
  <si>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</si>
  <si>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</si>
  <si>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</si>
  <si>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</si>
  <si>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</si>
  <si>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</si>
  <si>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</si>
  <si>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</si>
  <si>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</si>
  <si>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</si>
  <si>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</si>
  <si>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</si>
  <si>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</si>
  <si>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</si>
  <si>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</si>
  <si>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</si>
  <si>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</si>
  <si>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</si>
  <si>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</si>
  <si>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</si>
  <si>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</si>
  <si>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</si>
  <si>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</si>
  <si>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</si>
  <si>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</si>
  <si>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</si>
  <si>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</si>
  <si>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</si>
  <si>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</si>
  <si>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</si>
  <si>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</si>
  <si>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</si>
  <si>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</si>
  <si>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</si>
  <si>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</si>
  <si>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</si>
  <si>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</si>
  <si>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</si>
  <si>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</si>
  <si>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</si>
  <si>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</si>
  <si>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</si>
  <si>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</si>
  <si>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</si>
  <si>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</si>
  <si>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</si>
  <si>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</si>
  <si>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</si>
  <si>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</si>
  <si>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</si>
  <si>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</si>
  <si>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</si>
  <si>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</si>
  <si>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</si>
  <si>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</si>
  <si>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</si>
  <si>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</si>
  <si>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</si>
  <si>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</si>
  <si>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</si>
  <si>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</si>
  <si>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</si>
  <si>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</si>
  <si>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</si>
  <si>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</si>
  <si>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</si>
  <si>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</si>
  <si>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</si>
  <si>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</si>
  <si>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</si>
  <si>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</si>
  <si>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</si>
  <si>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</si>
  <si>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</si>
  <si>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</si>
  <si>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</si>
  <si>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</si>
  <si>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</si>
  <si>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</si>
  <si>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</si>
  <si>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</si>
  <si>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</si>
  <si>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</si>
  <si>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</si>
  <si>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</si>
  <si>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</si>
  <si>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</si>
  <si>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</si>
  <si>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</si>
  <si>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</si>
  <si>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</si>
  <si>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</si>
  <si>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</si>
  <si>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</si>
  <si>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</si>
  <si>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</si>
  <si>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</si>
  <si>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</si>
  <si>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</si>
  <si>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</si>
  <si>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</si>
  <si>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</si>
  <si>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</si>
  <si>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</si>
  <si>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</si>
  <si>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</si>
  <si>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</si>
  <si>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</si>
  <si>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</si>
  <si>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</si>
  <si>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</si>
  <si>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</si>
  <si>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</si>
  <si>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</si>
  <si>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</si>
  <si>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</si>
  <si>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</si>
  <si>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</si>
  <si>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</si>
  <si>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</si>
  <si>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</si>
  <si>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</si>
  <si>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</si>
  <si>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</si>
  <si>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</si>
  <si>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</si>
  <si>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</si>
  <si>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</si>
  <si>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</si>
  <si>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</si>
  <si>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</si>
  <si>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</si>
  <si>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</si>
  <si>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</si>
  <si>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</si>
  <si>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</si>
  <si>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</si>
  <si>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</si>
  <si>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</si>
  <si>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</si>
  <si>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</si>
  <si>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</si>
  <si>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</si>
  <si>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</si>
  <si>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</si>
  <si>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</si>
  <si>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</si>
  <si>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</si>
  <si>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</si>
  <si>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</si>
  <si>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</si>
  <si>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</si>
  <si>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</si>
  <si>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</si>
  <si>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</si>
  <si>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</si>
  <si>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</si>
  <si>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</si>
  <si>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</si>
  <si>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</si>
  <si>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</si>
  <si>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</si>
  <si>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</si>
  <si>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</si>
  <si>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</si>
  <si>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</si>
  <si>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</si>
  <si>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</si>
  <si>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</si>
  <si>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</si>
  <si>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</si>
  <si>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</si>
  <si>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</si>
  <si>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</si>
  <si>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</si>
  <si>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</si>
  <si>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</si>
  <si>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</si>
  <si>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</si>
  <si>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</si>
  <si>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</si>
  <si>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</si>
  <si>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</si>
  <si>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</si>
  <si>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</si>
  <si>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</si>
  <si>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</si>
  <si>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</si>
  <si>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</si>
  <si>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</si>
  <si>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</si>
  <si>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</si>
  <si>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</si>
  <si>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</si>
  <si>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</si>
  <si>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</si>
  <si>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</si>
  <si>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</si>
  <si>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</si>
  <si>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</si>
  <si>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</si>
  <si>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</si>
  <si>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</si>
  <si>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</si>
  <si>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</si>
  <si>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</si>
  <si>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</si>
  <si>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</si>
  <si>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</si>
  <si>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</si>
  <si>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</si>
  <si>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</si>
  <si>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</si>
  <si>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</si>
  <si>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</si>
  <si>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</si>
  <si>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</si>
  <si>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</si>
  <si>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</si>
  <si>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</si>
  <si>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</si>
  <si>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</si>
  <si>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</si>
  <si>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</si>
  <si>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</si>
  <si>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</si>
  <si>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</si>
  <si>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</si>
  <si>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</si>
  <si>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</si>
  <si>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</si>
  <si>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</si>
  <si>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</si>
  <si>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</si>
  <si>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</si>
  <si>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</si>
  <si>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</si>
  <si>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</si>
  <si>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</si>
  <si>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</si>
  <si>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</si>
  <si>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</si>
  <si>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</si>
  <si>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</si>
  <si>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</si>
  <si>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</si>
  <si>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</si>
  <si>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</si>
  <si>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</si>
  <si>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</si>
  <si>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</si>
  <si>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</si>
  <si>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</si>
  <si>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</si>
  <si>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</si>
  <si>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</si>
  <si>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</si>
  <si>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</si>
  <si>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</si>
  <si>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</si>
  <si>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</si>
  <si>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</si>
  <si>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</si>
  <si>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</si>
  <si>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</si>
  <si>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</si>
  <si>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</si>
  <si>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</si>
  <si>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</si>
  <si>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</si>
  <si>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</si>
  <si>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</si>
  <si>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</si>
  <si>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</si>
  <si>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</si>
  <si>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</si>
  <si>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</si>
  <si>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</si>
  <si>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</si>
  <si>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</si>
  <si>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</si>
  <si>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</si>
  <si>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</si>
  <si>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</si>
  <si>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</si>
  <si>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</si>
  <si>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</si>
  <si>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</si>
  <si>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</si>
  <si>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</si>
  <si>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</si>
  <si>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</si>
  <si>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</si>
  <si>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</si>
  <si>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</si>
  <si>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</si>
  <si>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</si>
  <si>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</si>
  <si>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</si>
  <si>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</si>
  <si>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</si>
  <si>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</si>
  <si>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</si>
  <si>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</si>
  <si>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</si>
  <si>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</si>
  <si>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</si>
  <si>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</si>
  <si>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</si>
  <si>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</si>
  <si>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</si>
  <si>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</si>
  <si>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</si>
  <si>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</si>
  <si>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</si>
  <si>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</si>
  <si>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</si>
  <si>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</si>
  <si>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</si>
  <si>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</si>
  <si>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</si>
  <si>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</si>
  <si>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</si>
  <si>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</si>
  <si>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</si>
  <si>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</si>
  <si>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</si>
  <si>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</si>
  <si>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</si>
  <si>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</si>
  <si>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</si>
  <si>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</si>
  <si>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</si>
  <si>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</si>
  <si>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</si>
  <si>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</si>
  <si>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</si>
  <si>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</si>
  <si>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</si>
  <si>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</si>
  <si>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</si>
  <si>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</si>
  <si>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</si>
  <si>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</si>
  <si>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</si>
  <si>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</si>
  <si>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</si>
  <si>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</si>
  <si>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</si>
  <si>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</si>
  <si>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</si>
  <si>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</si>
  <si>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</si>
  <si>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</si>
  <si>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</si>
  <si>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</si>
  <si>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</si>
  <si>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</si>
  <si>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</si>
  <si>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</si>
  <si>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</si>
  <si>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</si>
  <si>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</si>
  <si>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</si>
  <si>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</si>
  <si>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</si>
  <si>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</si>
  <si>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</si>
  <si>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</si>
  <si>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</si>
  <si>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</si>
  <si>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</si>
  <si>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</si>
  <si>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</si>
  <si>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</si>
  <si>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</si>
  <si>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</si>
  <si>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</si>
  <si>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</si>
  <si>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</si>
  <si>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</si>
  <si>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</si>
  <si>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</si>
  <si>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</si>
  <si>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</si>
  <si>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</si>
  <si>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</si>
  <si>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</si>
  <si>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</si>
  <si>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</si>
  <si>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</si>
  <si>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</si>
  <si>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</si>
  <si>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</si>
  <si>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</si>
  <si>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</si>
  <si>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</si>
  <si>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</si>
  <si>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</si>
  <si>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</si>
  <si>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</si>
  <si>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</si>
  <si>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</si>
  <si>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</si>
  <si>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</si>
  <si>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</si>
  <si>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</si>
  <si>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</si>
  <si>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</si>
  <si>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</si>
  <si>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</si>
  <si>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</si>
  <si>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</si>
  <si>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</si>
  <si>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</si>
  <si>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</si>
  <si>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</si>
  <si>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</si>
  <si>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</si>
  <si>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</si>
  <si>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</si>
  <si>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</si>
  <si>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</si>
  <si>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</si>
  <si>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</si>
  <si>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</si>
  <si>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</si>
  <si>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</si>
  <si>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</si>
  <si>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</si>
  <si>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</si>
  <si>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</si>
  <si>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</si>
  <si>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</si>
  <si>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</si>
  <si>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</si>
  <si>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</si>
  <si>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</si>
  <si>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</si>
  <si>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</si>
  <si>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</si>
  <si>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</si>
  <si>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</si>
  <si>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</si>
  <si>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</si>
  <si>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</si>
  <si>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</si>
  <si>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</si>
  <si>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</si>
  <si>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</si>
  <si>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</si>
  <si>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</si>
  <si>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</si>
  <si>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</si>
  <si>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</si>
  <si>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</si>
  <si>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</si>
  <si>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</si>
  <si>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</si>
  <si>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</si>
  <si>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</si>
  <si>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</si>
  <si>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</si>
  <si>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</si>
  <si>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</si>
  <si>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</si>
  <si>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</si>
  <si>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</si>
  <si>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</si>
  <si>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</si>
  <si>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</si>
  <si>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</si>
  <si>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</si>
  <si>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</si>
  <si>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</si>
  <si>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</si>
  <si>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</si>
  <si>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</si>
  <si>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</si>
  <si>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</si>
  <si>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</si>
  <si>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</si>
  <si>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</si>
  <si>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</si>
  <si>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</si>
  <si>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</si>
  <si>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</si>
  <si>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</si>
  <si>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</si>
  <si>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</si>
  <si>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</si>
  <si>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</si>
  <si>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</si>
  <si>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</si>
  <si>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</si>
  <si>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</si>
  <si>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</si>
  <si>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</si>
  <si>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</si>
  <si>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</si>
  <si>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</si>
  <si>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</si>
  <si>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</si>
  <si>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</si>
  <si>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</si>
  <si>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</si>
  <si>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</si>
  <si>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</si>
  <si>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</si>
  <si>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</si>
  <si>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</si>
  <si>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</si>
  <si>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</si>
  <si>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</si>
  <si>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</si>
  <si>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</si>
  <si>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</si>
  <si>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</si>
  <si>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</si>
  <si>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</si>
  <si>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</si>
  <si>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</si>
  <si>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</si>
  <si>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</si>
  <si>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</si>
  <si>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</si>
  <si>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</si>
  <si>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</si>
  <si>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</si>
  <si>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</si>
  <si>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</si>
  <si>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</si>
  <si>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</si>
  <si>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</si>
  <si>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</si>
  <si>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</si>
  <si>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</si>
  <si>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</si>
  <si>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</si>
  <si>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</si>
  <si>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</si>
  <si>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</si>
  <si>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</si>
  <si>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</si>
  <si>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</si>
  <si>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</si>
  <si>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</si>
  <si>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</si>
  <si>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</si>
  <si>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</si>
  <si>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</si>
  <si>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</si>
  <si>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</si>
  <si>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</si>
  <si>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</si>
  <si>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</si>
  <si>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</si>
  <si>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</si>
  <si>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</si>
  <si>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</si>
  <si>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</si>
  <si>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</si>
  <si>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</si>
  <si>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</si>
  <si>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</si>
  <si>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</si>
  <si>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</si>
  <si>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</si>
  <si>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</si>
  <si>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</si>
  <si>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</si>
  <si>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</si>
  <si>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</si>
  <si>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</si>
  <si>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</si>
  <si>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</si>
  <si>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</si>
  <si>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</si>
  <si>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</si>
  <si>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</si>
  <si>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</si>
  <si>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</si>
  <si>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</si>
  <si>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</si>
  <si>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</si>
  <si>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</si>
  <si>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</si>
  <si>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</si>
  <si>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</si>
  <si>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</si>
  <si>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</si>
  <si>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</si>
  <si>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</si>
  <si>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</si>
  <si>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</si>
  <si>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</si>
  <si>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</si>
  <si>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</si>
  <si>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</si>
  <si>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</si>
  <si>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</si>
  <si>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</si>
  <si>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</si>
  <si>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</si>
  <si>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</si>
  <si>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</si>
  <si>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</si>
  <si>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</si>
  <si>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</si>
  <si>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</si>
  <si>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</si>
  <si>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</si>
  <si>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</si>
  <si>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</si>
  <si>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</si>
  <si>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</si>
  <si>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</si>
  <si>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</si>
  <si>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</si>
  <si>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</si>
  <si>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</si>
  <si>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</si>
  <si>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</si>
  <si>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</si>
  <si>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</si>
  <si>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</si>
  <si>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</si>
  <si>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</si>
  <si>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</si>
  <si>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</si>
  <si>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</si>
  <si>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</si>
  <si>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</si>
  <si>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</si>
  <si>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</si>
  <si>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</si>
  <si>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</si>
  <si>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</si>
  <si>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</si>
  <si>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</si>
  <si>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</si>
  <si>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</si>
  <si>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</si>
  <si>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</si>
  <si>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</si>
  <si>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</si>
  <si>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</si>
  <si>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</si>
  <si>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</si>
  <si>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</si>
  <si>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</si>
  <si>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</si>
  <si>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</si>
  <si>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</si>
  <si>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</si>
  <si>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</si>
  <si>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</si>
  <si>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</si>
  <si>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</si>
  <si>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</si>
  <si>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</si>
  <si>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</si>
  <si>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</si>
  <si>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</si>
  <si>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</si>
  <si>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</si>
  <si>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</si>
  <si>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</si>
  <si>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</si>
  <si>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</si>
  <si>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</si>
  <si>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</si>
  <si>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</si>
  <si>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</si>
  <si>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</si>
  <si>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</si>
  <si>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</si>
  <si>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</si>
  <si>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</si>
  <si>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</si>
  <si>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</si>
  <si>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</si>
  <si>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</si>
  <si>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</si>
  <si>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</si>
  <si>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</si>
  <si>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</si>
  <si>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</si>
  <si>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</si>
  <si>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</si>
  <si>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</si>
  <si>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</si>
  <si>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</si>
  <si>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</si>
  <si>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</si>
  <si>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</si>
  <si>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</si>
  <si>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</si>
  <si>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</si>
  <si>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</si>
  <si>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</si>
  <si>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</si>
  <si>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</si>
  <si>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</si>
  <si>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</si>
  <si>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</si>
  <si>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</si>
  <si>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</si>
  <si>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</si>
  <si>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</si>
  <si>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</si>
  <si>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</si>
  <si>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</si>
  <si>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</si>
  <si>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</si>
  <si>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</si>
  <si>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</si>
  <si>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</si>
  <si>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</si>
  <si>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</si>
  <si>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</si>
  <si>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</si>
  <si>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</si>
  <si>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</si>
  <si>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</si>
  <si>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</si>
  <si>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</si>
  <si>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</si>
  <si>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</si>
  <si>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</si>
  <si>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</si>
  <si>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</si>
  <si>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</si>
  <si>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</si>
  <si>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</si>
  <si>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</si>
  <si>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</si>
  <si>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</si>
  <si>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</si>
  <si>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</si>
  <si>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</si>
  <si>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</si>
  <si>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</si>
  <si>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</si>
  <si>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</si>
  <si>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</si>
  <si>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</si>
  <si>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</si>
  <si>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</si>
  <si>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</si>
  <si>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</si>
  <si>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</si>
  <si>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</si>
  <si>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</si>
  <si>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</si>
  <si>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</si>
  <si>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</si>
  <si>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</si>
  <si>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</si>
  <si>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</si>
  <si>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</si>
  <si>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</si>
  <si>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</si>
  <si>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</si>
  <si>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</si>
  <si>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</si>
  <si>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</si>
  <si>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</si>
  <si>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</si>
  <si>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</si>
  <si>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</si>
  <si>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</si>
  <si>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</si>
  <si>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</si>
  <si>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</si>
  <si>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</si>
  <si>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</si>
  <si>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</si>
  <si>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</si>
  <si>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</si>
  <si>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</si>
  <si>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</si>
  <si>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</si>
  <si>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</si>
  <si>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</si>
  <si>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</si>
  <si>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</si>
  <si>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</si>
  <si>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</si>
  <si>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</si>
  <si>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</si>
  <si>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</si>
  <si>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</si>
  <si>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</si>
  <si>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</si>
  <si>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</si>
  <si>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</si>
  <si>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</si>
  <si>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</si>
  <si>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</si>
  <si>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</si>
  <si>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</si>
  <si>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</si>
  <si>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</si>
  <si>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</si>
  <si>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</si>
  <si>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</si>
  <si>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</si>
  <si>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</si>
  <si>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</si>
  <si>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</si>
  <si>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</si>
  <si>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</si>
  <si>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</si>
  <si>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</si>
  <si>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</si>
  <si>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</si>
  <si>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</si>
  <si>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</si>
  <si>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</si>
  <si>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</si>
  <si>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</si>
  <si>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</si>
  <si>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</si>
  <si>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</si>
  <si>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</si>
  <si>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</si>
  <si>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</si>
  <si>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</si>
  <si>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</si>
  <si>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</si>
  <si>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</si>
  <si>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</si>
  <si>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</si>
  <si>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</si>
  <si>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</si>
  <si>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</si>
  <si>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</si>
  <si>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</si>
  <si>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</si>
  <si>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</si>
  <si>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</si>
  <si>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</si>
  <si>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</si>
  <si>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</si>
  <si>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</si>
  <si>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</si>
  <si>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</si>
  <si>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</si>
  <si>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</si>
  <si>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</si>
  <si>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</si>
  <si>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</si>
  <si>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</si>
  <si>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</si>
  <si>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</si>
  <si>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</si>
  <si>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</si>
  <si>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</si>
  <si>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</si>
  <si>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</si>
  <si>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</si>
  <si>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</si>
  <si>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</si>
  <si>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</si>
  <si>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</si>
  <si>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</si>
  <si>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</si>
  <si>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</si>
  <si>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</si>
  <si>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</si>
  <si>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</si>
  <si>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</si>
  <si>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</si>
  <si>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</si>
  <si>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</si>
  <si>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</si>
  <si>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</si>
  <si>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</si>
  <si>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</si>
  <si>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</si>
  <si>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</si>
  <si>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</si>
  <si>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</si>
  <si>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</si>
  <si>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</si>
  <si>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</si>
  <si>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</si>
  <si>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</si>
  <si>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</si>
  <si>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</si>
  <si>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</si>
  <si>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</si>
  <si>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</si>
  <si>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</si>
  <si>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</si>
  <si>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</si>
  <si>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</si>
  <si>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</si>
  <si>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</si>
  <si>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</si>
  <si>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</si>
  <si>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</si>
  <si>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</si>
  <si>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</si>
  <si>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</si>
  <si>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</si>
  <si>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</si>
  <si>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</si>
  <si>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</si>
  <si>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</si>
  <si>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</si>
  <si>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</si>
  <si>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</si>
  <si>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</si>
  <si>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</si>
  <si>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</si>
  <si>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</si>
  <si>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</si>
  <si>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</si>
  <si>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</si>
  <si>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</si>
  <si>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</si>
  <si>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</si>
  <si>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</si>
  <si>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</si>
  <si>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</si>
  <si>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</si>
  <si>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</si>
  <si>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</si>
  <si>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</si>
  <si>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</si>
  <si>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</si>
  <si>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</si>
  <si>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</si>
  <si>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</si>
  <si>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</si>
  <si>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</si>
  <si>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</si>
  <si>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</si>
  <si>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</si>
  <si>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</si>
  <si>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</si>
  <si>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</si>
  <si>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</si>
  <si>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</si>
  <si>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</si>
  <si>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</si>
  <si>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</si>
  <si>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</si>
  <si>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</si>
  <si>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</si>
  <si>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</si>
  <si>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</si>
  <si>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</si>
  <si>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</si>
  <si>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</si>
  <si>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</si>
  <si>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</si>
  <si>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</si>
  <si>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</si>
  <si>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</si>
  <si>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</si>
  <si>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</si>
  <si>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</si>
  <si>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</si>
  <si>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</si>
  <si>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</si>
  <si>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</si>
  <si>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</si>
  <si>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</si>
  <si>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</si>
  <si>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</si>
  <si>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</si>
  <si>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</si>
  <si>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</si>
  <si>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</si>
  <si>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</si>
  <si>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</si>
  <si>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</si>
  <si>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</si>
  <si>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</si>
  <si>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</si>
  <si>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</si>
  <si>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</si>
  <si>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</si>
  <si>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</si>
  <si>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</si>
  <si>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</si>
  <si>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</si>
  <si>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</si>
  <si>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</si>
  <si>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</si>
  <si>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</si>
  <si>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</si>
  <si>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</si>
  <si>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</si>
  <si>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</si>
  <si>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</si>
  <si>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</si>
  <si>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</si>
  <si>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</si>
  <si>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</si>
  <si>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</si>
  <si>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</si>
  <si>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</si>
  <si>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</si>
  <si>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</si>
  <si>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</si>
  <si>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</si>
  <si>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</si>
  <si>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</si>
  <si>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</si>
  <si>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</si>
  <si>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</si>
  <si>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</si>
  <si>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</si>
  <si>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</si>
  <si>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</si>
  <si>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</si>
  <si>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</si>
  <si>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</si>
  <si>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</si>
  <si>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</si>
  <si>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</si>
  <si>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</si>
  <si>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</si>
  <si>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</si>
  <si>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</si>
  <si>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</si>
  <si>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</si>
  <si>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</si>
  <si>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</si>
  <si>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</si>
  <si>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</si>
  <si>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</si>
  <si>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</si>
  <si>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</si>
  <si>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</si>
  <si>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</si>
  <si>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</si>
  <si>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</si>
  <si>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</si>
  <si>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</si>
  <si>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</si>
  <si>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</si>
  <si>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</si>
  <si>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</si>
  <si>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</si>
  <si>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</si>
  <si>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</si>
  <si>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</si>
  <si>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</si>
  <si>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</si>
  <si>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</si>
  <si>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</si>
  <si>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</si>
  <si>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</si>
  <si>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</si>
  <si>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</si>
  <si>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</si>
  <si>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</si>
  <si>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</si>
  <si>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</si>
  <si>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</si>
  <si>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</si>
  <si>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</si>
  <si>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</si>
  <si>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</si>
  <si>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</si>
  <si>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</si>
  <si>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</si>
  <si>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</si>
  <si>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</si>
  <si>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</si>
  <si>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</si>
  <si>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</si>
  <si>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</si>
  <si>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</si>
  <si>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</si>
  <si>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</si>
  <si>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</si>
  <si>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</si>
  <si>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</si>
  <si>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</si>
  <si>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</si>
  <si>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</si>
  <si>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</si>
  <si>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</si>
  <si>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</si>
  <si>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</si>
  <si>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</si>
  <si>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</si>
  <si>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</si>
  <si>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</si>
  <si>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</si>
  <si>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</si>
  <si>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</si>
  <si>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</si>
  <si>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</si>
  <si>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</si>
  <si>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</si>
  <si>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</si>
  <si>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</si>
  <si>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</si>
  <si>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</si>
  <si>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</si>
  <si>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</si>
  <si>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</si>
  <si>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</si>
  <si>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</si>
  <si>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</si>
  <si>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</si>
  <si>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</si>
  <si>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</si>
  <si>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</si>
  <si>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</si>
  <si>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</si>
  <si>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</si>
  <si>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</si>
  <si>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</si>
  <si>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</si>
  <si>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</si>
  <si>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</si>
  <si>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</si>
  <si>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</si>
  <si>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</si>
  <si>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</si>
  <si>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</si>
  <si>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</si>
  <si>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</si>
  <si>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</si>
  <si>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</si>
  <si>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</si>
  <si>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</si>
  <si>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</si>
  <si>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</si>
  <si>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</si>
  <si>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</si>
  <si>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</si>
  <si>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</si>
  <si>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</si>
  <si>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</si>
  <si>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</si>
  <si>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</si>
  <si>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</si>
  <si>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</si>
  <si>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</si>
  <si>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</si>
  <si>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</si>
  <si>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</si>
  <si>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</si>
  <si>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</si>
  <si>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</si>
  <si>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</si>
  <si>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</si>
  <si>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</si>
  <si>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</si>
  <si>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</si>
  <si>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</si>
  <si>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</si>
  <si>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</si>
  <si>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</si>
  <si>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</si>
  <si>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</si>
  <si>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</si>
  <si>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</si>
  <si>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</si>
  <si>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</si>
  <si>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</si>
  <si>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</si>
  <si>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</si>
  <si>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</si>
  <si>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</si>
  <si>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</si>
  <si>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</si>
  <si>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</si>
  <si>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</si>
  <si>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</si>
  <si>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</si>
  <si>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</si>
  <si>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</si>
  <si>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</si>
  <si>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</si>
  <si>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</si>
  <si>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</si>
  <si>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</si>
  <si>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</si>
  <si>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</si>
  <si>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</si>
  <si>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</si>
  <si>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</si>
  <si>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</si>
  <si>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</si>
  <si>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</si>
  <si>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</si>
  <si>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</si>
  <si>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</si>
  <si>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</si>
  <si>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</si>
  <si>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</si>
  <si>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</si>
  <si>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</si>
  <si>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</si>
  <si>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</si>
  <si>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</si>
  <si>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</si>
  <si>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</si>
  <si>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</si>
  <si>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</si>
  <si>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</si>
  <si>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</si>
  <si>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</si>
  <si>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</si>
  <si>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</si>
  <si>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</si>
  <si>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</si>
  <si>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</si>
  <si>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</si>
  <si>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</si>
  <si>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</si>
  <si>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</si>
  <si>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</si>
  <si>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</si>
  <si>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</si>
  <si>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</si>
  <si>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</si>
  <si>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</si>
  <si>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</si>
  <si>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</si>
  <si>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</si>
  <si>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</si>
  <si>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</si>
  <si>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</si>
  <si>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</si>
  <si>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</si>
  <si>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</si>
  <si>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</si>
  <si>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</si>
  <si>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</si>
  <si>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</si>
  <si>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</si>
  <si>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</si>
  <si>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</si>
  <si>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</si>
  <si>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</si>
  <si>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</si>
  <si>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</si>
  <si>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</si>
  <si>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</si>
  <si>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</si>
  <si>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</si>
  <si>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</si>
  <si>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</si>
  <si>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</si>
  <si>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</si>
  <si>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</si>
  <si>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</si>
  <si>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</si>
  <si>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</si>
  <si>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</si>
  <si>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</si>
  <si>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</si>
  <si>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</si>
  <si>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</si>
  <si>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</si>
  <si>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</si>
  <si>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</si>
  <si>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</si>
  <si>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</si>
  <si>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</si>
  <si>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</si>
  <si>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</si>
  <si>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</si>
  <si>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</si>
  <si>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</si>
  <si>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</si>
  <si>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</si>
  <si>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</si>
  <si>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</si>
  <si>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</si>
  <si>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</si>
  <si>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</si>
  <si>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</si>
  <si>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</si>
  <si>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</si>
  <si>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</si>
  <si>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</si>
  <si>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</si>
  <si>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</si>
  <si>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</si>
  <si>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</si>
  <si>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</si>
  <si>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</si>
  <si>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</si>
  <si>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</si>
  <si>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</si>
  <si>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</si>
  <si>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</si>
  <si>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</si>
  <si>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</si>
  <si>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</si>
  <si>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</si>
  <si>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</si>
  <si>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</si>
  <si>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</si>
  <si>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</si>
  <si>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</si>
  <si>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</si>
  <si>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</si>
  <si>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</si>
  <si>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</si>
  <si>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</si>
  <si>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</si>
  <si>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</si>
  <si>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</si>
  <si>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</si>
  <si>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</si>
  <si>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</si>
  <si>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</si>
  <si>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</si>
  <si>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</si>
  <si>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</si>
  <si>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</si>
  <si>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</si>
  <si>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</si>
  <si>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</si>
  <si>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</si>
  <si>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</si>
  <si>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</si>
  <si>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</si>
  <si>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</si>
  <si>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</si>
  <si>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</si>
  <si>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</si>
  <si>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</si>
  <si>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</si>
  <si>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</si>
  <si>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</si>
  <si>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</si>
  <si>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</si>
  <si>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</si>
  <si>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</si>
  <si>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</si>
  <si>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</si>
  <si>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</si>
  <si>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</si>
  <si>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</si>
  <si>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</si>
  <si>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</si>
  <si>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</si>
  <si>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</si>
  <si>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</si>
  <si>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</si>
  <si>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</si>
  <si>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</si>
  <si>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</si>
  <si>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</si>
  <si>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</si>
  <si>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</si>
  <si>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</si>
  <si>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</si>
  <si>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</si>
  <si>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</si>
  <si>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</si>
  <si>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</si>
  <si>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</si>
  <si>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</si>
  <si>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</si>
  <si>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</si>
  <si>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</si>
  <si>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</si>
  <si>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</si>
  <si>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</si>
  <si>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</si>
  <si>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</si>
  <si>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</si>
  <si>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</si>
  <si>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</si>
  <si>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</si>
  <si>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</si>
  <si>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</si>
  <si>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</si>
  <si>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</si>
  <si>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</si>
  <si>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</si>
  <si>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</si>
  <si>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</si>
  <si>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</si>
  <si>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</si>
  <si>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</si>
  <si>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</si>
  <si>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</si>
  <si>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</si>
  <si>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</si>
  <si>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</si>
  <si>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</si>
  <si>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</si>
  <si>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</si>
  <si>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</si>
  <si>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</si>
  <si>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</si>
  <si>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</si>
  <si>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</si>
  <si>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</si>
  <si>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</si>
  <si>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</si>
  <si>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</si>
  <si>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</si>
  <si>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</si>
  <si>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</si>
  <si>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</si>
  <si>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</si>
  <si>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</si>
  <si>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</si>
  <si>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</si>
  <si>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</si>
  <si>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</si>
  <si>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</si>
  <si>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</si>
  <si>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</si>
  <si>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</si>
  <si>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</si>
  <si>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</si>
  <si>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</si>
  <si>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</si>
  <si>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</si>
  <si>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</si>
  <si>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</si>
  <si>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</si>
  <si>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</si>
  <si>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</si>
  <si>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</si>
  <si>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</si>
  <si>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</si>
  <si>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</si>
  <si>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</si>
  <si>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</si>
  <si>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</si>
  <si>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</si>
  <si>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</si>
  <si>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</si>
  <si>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</si>
  <si>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</si>
  <si>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</si>
  <si>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</si>
  <si>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</si>
  <si>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</si>
  <si>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</si>
  <si>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</si>
  <si>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</si>
  <si>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</si>
  <si>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</si>
  <si>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</si>
  <si>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</si>
  <si>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</si>
  <si>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</si>
  <si>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</si>
  <si>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</si>
  <si>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</si>
  <si>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</si>
  <si>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</si>
  <si>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</si>
  <si>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</si>
  <si>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</si>
  <si>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</si>
  <si>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</si>
  <si>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</si>
  <si>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</si>
  <si>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</si>
  <si>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</si>
  <si>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</si>
  <si>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</si>
  <si>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</si>
  <si>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</si>
  <si>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</si>
  <si>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</si>
  <si>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</si>
  <si>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</si>
  <si>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</si>
  <si>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</si>
  <si>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</si>
  <si>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</si>
  <si>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</si>
  <si>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</si>
  <si>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</si>
  <si>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</si>
  <si>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</si>
  <si>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</si>
  <si>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</si>
  <si>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</si>
  <si>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</si>
  <si>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</si>
  <si>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</si>
  <si>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</si>
  <si>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</si>
  <si>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</si>
  <si>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</si>
  <si>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</si>
  <si>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</si>
  <si>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</si>
  <si>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</si>
  <si>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</si>
  <si>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</si>
  <si>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</si>
  <si>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</si>
  <si>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</si>
  <si>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</si>
  <si>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</si>
  <si>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</si>
  <si>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</si>
  <si>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</si>
  <si>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</si>
  <si>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</si>
  <si>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</si>
  <si>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</si>
  <si>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</si>
  <si>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</si>
  <si>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</si>
  <si>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</si>
  <si>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</si>
  <si>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</si>
  <si>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</si>
  <si>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</si>
  <si>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</si>
  <si>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</si>
  <si>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</si>
  <si>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</si>
  <si>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</si>
  <si>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</si>
  <si>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</si>
  <si>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</si>
  <si>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</si>
  <si>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</si>
  <si>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</si>
  <si>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</si>
  <si>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</si>
  <si>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</si>
  <si>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</si>
  <si>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</si>
  <si>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</si>
  <si>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</si>
  <si>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</si>
  <si>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</si>
  <si>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</si>
  <si>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</si>
  <si>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</si>
  <si>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</si>
  <si>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</si>
  <si>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</si>
  <si>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</si>
  <si>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</si>
  <si>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</si>
  <si>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</si>
  <si>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</si>
  <si>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</si>
  <si>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</si>
  <si>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</si>
  <si>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</si>
  <si>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</si>
  <si>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</si>
  <si>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</si>
  <si>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</si>
  <si>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</si>
  <si>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</si>
  <si>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</si>
  <si>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</si>
  <si>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</si>
  <si>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</si>
  <si>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</si>
  <si>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</si>
  <si>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</si>
  <si>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</si>
  <si>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</si>
  <si>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</si>
  <si>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</si>
  <si>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</si>
  <si>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</si>
  <si>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</si>
  <si>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</si>
  <si>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</si>
  <si>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</si>
  <si>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</si>
  <si>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</si>
  <si>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</si>
  <si>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</si>
  <si>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</si>
  <si>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</si>
  <si>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</si>
  <si>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</si>
  <si>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</si>
  <si>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</si>
  <si>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</si>
  <si>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</si>
  <si>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</si>
  <si>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</si>
  <si>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</si>
  <si>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</si>
  <si>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</si>
  <si>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</si>
  <si>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</si>
  <si>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</si>
  <si>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</si>
  <si>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</si>
  <si>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</si>
  <si>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</si>
  <si>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</si>
  <si>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</si>
  <si>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</si>
  <si>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</si>
  <si>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</si>
  <si>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</si>
  <si>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</si>
  <si>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</si>
  <si>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</si>
  <si>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</si>
  <si>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</si>
  <si>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</si>
  <si>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</si>
  <si>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</si>
  <si>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</si>
  <si>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</si>
  <si>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</si>
  <si>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</si>
  <si>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</si>
  <si>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</si>
  <si>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</si>
  <si>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</si>
  <si>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</si>
  <si>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</si>
  <si>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</si>
  <si>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</si>
  <si>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</si>
  <si>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</si>
  <si>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</si>
  <si>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</si>
  <si>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</si>
  <si>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</si>
  <si>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</si>
  <si>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</si>
  <si>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</si>
  <si>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</si>
  <si>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</si>
  <si>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</si>
  <si>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</si>
  <si>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</si>
  <si>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</si>
  <si>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</si>
  <si>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</si>
  <si>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</si>
  <si>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</si>
  <si>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</si>
  <si>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</si>
  <si>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</si>
  <si>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</si>
  <si>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</si>
  <si>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</si>
  <si>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</si>
  <si>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</si>
  <si>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</si>
  <si>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</si>
  <si>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</si>
  <si>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</si>
  <si>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</si>
  <si>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</si>
  <si>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</si>
  <si>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</si>
  <si>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</si>
  <si>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</si>
  <si>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</si>
  <si>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</si>
  <si>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</si>
  <si>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</si>
  <si>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</si>
  <si>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</si>
  <si>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</si>
  <si>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</si>
  <si>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</si>
  <si>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</si>
  <si>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</si>
  <si>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</si>
  <si>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</si>
  <si>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</si>
  <si>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</si>
  <si>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</si>
  <si>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</si>
  <si>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</si>
  <si>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</si>
  <si>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</si>
  <si>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</si>
  <si>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</si>
  <si>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</si>
  <si>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</si>
  <si>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</si>
  <si>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</si>
  <si>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</si>
  <si>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</si>
  <si>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</si>
  <si>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</si>
  <si>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</si>
  <si>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</si>
  <si>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</si>
  <si>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</si>
  <si>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</si>
  <si>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</si>
  <si>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</si>
  <si>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</si>
  <si>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</si>
  <si>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</si>
  <si>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</si>
  <si>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</si>
  <si>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</si>
  <si>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</si>
  <si>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</si>
  <si>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</si>
  <si>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</si>
  <si>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</si>
  <si>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</si>
  <si>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</si>
  <si>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</si>
  <si>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</si>
  <si>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</si>
  <si>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</si>
  <si>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</si>
  <si>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</si>
  <si>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</si>
  <si>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</si>
  <si>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</si>
  <si>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</si>
  <si>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</si>
  <si>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</si>
  <si>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</si>
  <si>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</si>
  <si>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</si>
  <si>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</si>
  <si>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</si>
  <si>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</si>
  <si>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</si>
  <si>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</si>
  <si>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</si>
  <si>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</si>
  <si>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</si>
  <si>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</si>
  <si>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</si>
  <si>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</si>
  <si>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</si>
  <si>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</si>
  <si>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</si>
  <si>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</si>
  <si>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</si>
  <si>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</si>
  <si>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</si>
  <si>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</si>
  <si>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</si>
  <si>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</si>
  <si>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</si>
  <si>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</si>
  <si>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</si>
  <si>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</si>
  <si>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</si>
  <si>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</si>
  <si>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</si>
  <si>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</si>
  <si>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</si>
  <si>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</si>
  <si>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</si>
  <si>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</si>
  <si>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</si>
  <si>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</si>
  <si>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</si>
  <si>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</si>
  <si>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</si>
  <si>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</si>
  <si>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</si>
  <si>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</si>
  <si>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</si>
  <si>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</si>
  <si>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</si>
  <si>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</si>
  <si>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</si>
  <si>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</si>
  <si>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</si>
  <si>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</si>
  <si>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</si>
  <si>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</si>
  <si>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</si>
  <si>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</si>
  <si>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</si>
  <si>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</si>
  <si>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</si>
  <si>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</si>
  <si>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</si>
  <si>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</si>
  <si>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</si>
  <si>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</si>
  <si>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</si>
  <si>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</si>
  <si>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</si>
  <si>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</si>
  <si>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</si>
  <si>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</si>
  <si>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</si>
  <si>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</si>
  <si>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</si>
  <si>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</si>
  <si>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</si>
  <si>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</si>
  <si>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</si>
  <si>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</si>
  <si>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</si>
  <si>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</si>
  <si>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</si>
  <si>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</si>
  <si>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</si>
  <si>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</si>
  <si>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</si>
  <si>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</si>
  <si>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</si>
  <si>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</si>
  <si>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</si>
  <si>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</si>
  <si>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</si>
  <si>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</si>
  <si>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</si>
  <si>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</si>
  <si>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</si>
  <si>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</si>
  <si>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</si>
  <si>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</si>
  <si>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</si>
  <si>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</si>
  <si>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</si>
  <si>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</si>
  <si>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</si>
  <si>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</si>
  <si>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</si>
  <si>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</si>
  <si>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</si>
  <si>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</si>
  <si>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</si>
  <si>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</si>
  <si>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</si>
  <si>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</si>
  <si>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</si>
  <si>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</si>
  <si>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</si>
  <si>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</si>
  <si>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</si>
  <si>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</si>
  <si>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</si>
  <si>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</si>
  <si>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</si>
  <si>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</si>
  <si>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</si>
  <si>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</si>
  <si>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</si>
  <si>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</si>
  <si>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</si>
  <si>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</si>
  <si>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</si>
  <si>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</si>
  <si>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</si>
  <si>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</si>
  <si>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</si>
  <si>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</si>
  <si>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</si>
  <si>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</si>
  <si>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</si>
  <si>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</si>
  <si>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</si>
  <si>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</si>
  <si>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</si>
  <si>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</si>
  <si>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</si>
  <si>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</si>
  <si>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</si>
  <si>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</si>
  <si>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</si>
  <si>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</si>
  <si>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</si>
  <si>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</si>
  <si>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</si>
  <si>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</si>
  <si>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</si>
  <si>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</si>
  <si>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</si>
  <si>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</si>
  <si>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</si>
  <si>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</si>
  <si>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</si>
  <si>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</si>
  <si>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</si>
  <si>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</si>
  <si>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</si>
  <si>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</si>
  <si>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</si>
  <si>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</si>
  <si>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</si>
  <si>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</si>
  <si>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</si>
  <si>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</si>
  <si>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</si>
  <si>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</si>
  <si>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</si>
  <si>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</si>
  <si>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</si>
  <si>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</si>
  <si>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</si>
  <si>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</si>
  <si>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</si>
  <si>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</si>
  <si>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</si>
  <si>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</si>
  <si>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</si>
  <si>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</si>
  <si>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</si>
  <si>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</si>
  <si>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</si>
  <si>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</si>
  <si>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</si>
  <si>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</si>
  <si>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</si>
  <si>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</si>
  <si>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</si>
  <si>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</si>
  <si>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</si>
  <si>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</si>
  <si>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</si>
  <si>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</si>
  <si>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</si>
  <si>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</si>
  <si>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</si>
  <si>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</si>
  <si>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</si>
  <si>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</si>
  <si>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</si>
  <si>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</si>
  <si>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</si>
  <si>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</si>
  <si>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</si>
  <si>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</si>
  <si>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</si>
  <si>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</si>
  <si>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</si>
  <si>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</si>
  <si>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</si>
  <si>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</si>
  <si>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</si>
  <si>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</si>
  <si>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</si>
  <si>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</si>
  <si>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</si>
  <si>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</si>
  <si>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</si>
  <si>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</si>
  <si>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</si>
  <si>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</si>
  <si>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</si>
  <si>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</si>
  <si>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</si>
  <si>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</si>
  <si>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</si>
  <si>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</si>
  <si>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</si>
  <si>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</si>
  <si>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</si>
  <si>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</si>
  <si>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</si>
  <si>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</si>
  <si>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</si>
  <si>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</si>
  <si>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</si>
  <si>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</si>
  <si>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</si>
  <si>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</si>
  <si>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</si>
  <si>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</si>
  <si>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</si>
  <si>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</si>
  <si>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</si>
  <si>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</si>
  <si>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</si>
  <si>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</si>
  <si>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</si>
  <si>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</si>
  <si>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</si>
  <si>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</si>
  <si>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</si>
  <si>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</si>
  <si>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</si>
  <si>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</si>
  <si>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</si>
  <si>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</si>
  <si>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</si>
  <si>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</si>
  <si>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</si>
  <si>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</si>
  <si>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</si>
  <si>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</si>
  <si>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</si>
  <si>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</si>
  <si>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</si>
  <si>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</si>
  <si>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</si>
  <si>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</si>
  <si>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</si>
  <si>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</si>
  <si>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</si>
  <si>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</si>
  <si>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</si>
  <si>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</si>
  <si>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</si>
  <si>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</si>
  <si>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</si>
  <si>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</si>
  <si>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</si>
  <si>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</si>
  <si>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</si>
  <si>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</si>
  <si>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</si>
  <si>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</si>
  <si>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</si>
  <si>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</si>
  <si>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</si>
  <si>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</si>
  <si>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</si>
  <si>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</si>
  <si>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</si>
  <si>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</si>
  <si>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</si>
  <si>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</si>
  <si>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</si>
  <si>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</si>
  <si>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</si>
  <si>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</si>
  <si>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</si>
  <si>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</si>
  <si>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</si>
  <si>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</si>
  <si>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</si>
  <si>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</si>
  <si>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</si>
  <si>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</si>
  <si>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</si>
  <si>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</si>
  <si>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</si>
  <si>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</si>
  <si>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</si>
  <si>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</si>
  <si>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</si>
  <si>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</si>
  <si>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</si>
  <si>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</si>
  <si>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</si>
  <si>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</si>
  <si>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</si>
  <si>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</si>
  <si>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</si>
  <si>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</si>
  <si>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</si>
  <si>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</si>
  <si>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</si>
  <si>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</si>
  <si>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</si>
  <si>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</si>
  <si>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</si>
  <si>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</si>
  <si>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</si>
  <si>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</si>
  <si>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</si>
  <si>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</si>
  <si>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</si>
  <si>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</si>
  <si>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</si>
  <si>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</si>
  <si>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</si>
  <si>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</si>
  <si>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</si>
  <si>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</si>
  <si>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</si>
  <si>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</si>
  <si>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</si>
  <si>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</si>
  <si>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</si>
  <si>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</si>
  <si>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</si>
  <si>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</si>
  <si>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</si>
  <si>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</si>
  <si>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</si>
  <si>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</si>
  <si>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</si>
  <si>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</si>
  <si>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</si>
  <si>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</si>
  <si>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</si>
  <si>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</si>
  <si>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</si>
  <si>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</si>
  <si>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</si>
  <si>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</si>
  <si>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</si>
  <si>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</si>
  <si>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</si>
  <si>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</si>
  <si>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</si>
  <si>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</si>
  <si>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</si>
  <si>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</si>
  <si>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</si>
  <si>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</si>
  <si>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</si>
  <si>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</si>
  <si>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</si>
  <si>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</si>
  <si>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</si>
  <si>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</si>
  <si>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</si>
  <si>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</si>
  <si>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</si>
  <si>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</si>
  <si>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</si>
  <si>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</si>
  <si>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</si>
  <si>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</si>
  <si>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</si>
  <si>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</si>
  <si>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</si>
  <si>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</si>
  <si>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</si>
  <si>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</si>
  <si>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</si>
  <si>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</si>
  <si>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</si>
  <si>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</si>
  <si>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</si>
  <si>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</si>
  <si>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</si>
  <si>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</si>
  <si>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</si>
  <si>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</si>
  <si>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</si>
  <si>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</si>
  <si>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</si>
  <si>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</si>
  <si>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</si>
  <si>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</si>
  <si>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</si>
  <si>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</si>
  <si>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</si>
  <si>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</si>
  <si>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</si>
  <si>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</si>
  <si>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</si>
  <si>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</si>
  <si>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</si>
  <si>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</si>
  <si>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</si>
  <si>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</si>
  <si>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</si>
  <si>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</si>
  <si>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</si>
  <si>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</si>
  <si>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</si>
  <si>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</si>
  <si>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</si>
  <si>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</si>
  <si>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</si>
  <si>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</si>
  <si>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</si>
  <si>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</si>
  <si>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</si>
  <si>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</si>
  <si>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</si>
  <si>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</si>
  <si>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</si>
  <si>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</si>
  <si>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</si>
  <si>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</si>
  <si>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</si>
  <si>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</si>
  <si>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</si>
  <si>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</si>
  <si>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</si>
  <si>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</si>
  <si>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</si>
  <si>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</si>
  <si>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</si>
  <si>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</si>
  <si>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</si>
  <si>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</si>
  <si>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</si>
  <si>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</si>
  <si>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</si>
  <si>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</si>
  <si>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</si>
  <si>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</si>
  <si>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</si>
  <si>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</si>
  <si>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</si>
  <si>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</si>
  <si>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</si>
  <si>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</si>
  <si>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</si>
  <si>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</si>
  <si>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</si>
  <si>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</si>
  <si>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</si>
  <si>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</si>
  <si>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</si>
  <si>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</si>
  <si>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</si>
  <si>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</si>
  <si>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</si>
  <si>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</si>
  <si>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</si>
  <si>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</si>
  <si>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</si>
  <si>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</si>
  <si>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</si>
  <si>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</si>
  <si>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</si>
  <si>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</si>
  <si>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</si>
  <si>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</si>
  <si>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</si>
  <si>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</si>
  <si>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</si>
  <si>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</si>
  <si>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</si>
  <si>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</si>
  <si>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</si>
  <si>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</si>
  <si>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</si>
  <si>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</si>
  <si>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</si>
  <si>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</si>
  <si>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</si>
  <si>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</si>
  <si>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</si>
  <si>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</si>
  <si>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</si>
  <si>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</si>
  <si>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</si>
  <si>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</si>
  <si>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</si>
  <si>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</si>
  <si>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</si>
  <si>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</si>
  <si>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</si>
  <si>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</si>
  <si>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</si>
  <si>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</si>
  <si>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</si>
  <si>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</si>
  <si>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</si>
  <si>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</si>
  <si>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</si>
  <si>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</si>
  <si>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</si>
  <si>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</si>
  <si>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</si>
  <si>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</si>
  <si>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</si>
  <si>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</si>
  <si>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</si>
  <si>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</si>
  <si>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</si>
  <si>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</si>
  <si>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</si>
  <si>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</si>
  <si>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</si>
  <si>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</si>
  <si>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</si>
  <si>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</si>
  <si>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</si>
  <si>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</si>
  <si>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</si>
  <si>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</si>
  <si>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</si>
  <si>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</si>
  <si>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</si>
  <si>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</si>
  <si>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</si>
  <si>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</si>
  <si>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</si>
  <si>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</si>
  <si>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</si>
  <si>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</si>
  <si>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</si>
  <si>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</si>
  <si>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</si>
  <si>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</si>
  <si>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</si>
  <si>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</si>
  <si>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</si>
  <si>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</si>
  <si>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</si>
  <si>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</si>
  <si>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</si>
  <si>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</si>
  <si>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</si>
  <si>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</si>
  <si>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</si>
  <si>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</si>
  <si>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</si>
  <si>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</si>
  <si>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</si>
  <si>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</si>
  <si>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</si>
  <si>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</si>
  <si>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</si>
  <si>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</si>
  <si>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</si>
  <si>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</si>
  <si>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</si>
  <si>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</si>
  <si>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</si>
  <si>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</si>
  <si>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</si>
  <si>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</si>
  <si>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</si>
  <si>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</si>
  <si>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</si>
  <si>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</si>
  <si>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</si>
  <si>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</si>
  <si>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</si>
  <si>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</si>
  <si>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</si>
  <si>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</si>
  <si>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</si>
  <si>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</si>
  <si>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</si>
  <si>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</si>
  <si>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</si>
  <si>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</si>
  <si>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</si>
  <si>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</si>
  <si>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</si>
  <si>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</si>
  <si>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</si>
  <si>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</si>
  <si>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</si>
  <si>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</si>
  <si>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</si>
  <si>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</si>
  <si>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</si>
  <si>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</si>
  <si>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</si>
  <si>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</si>
  <si>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</si>
  <si>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</si>
  <si>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</si>
  <si>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</si>
  <si>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</si>
  <si>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</si>
  <si>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</si>
  <si>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</si>
  <si>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</si>
  <si>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</si>
  <si>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</si>
  <si>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</si>
  <si>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</si>
  <si>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</si>
  <si>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</si>
  <si>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</si>
  <si>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</si>
  <si>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</si>
  <si>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</si>
  <si>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</si>
  <si>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</si>
  <si>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</si>
  <si>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</si>
  <si>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</si>
  <si>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</si>
  <si>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</si>
  <si>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</si>
  <si>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</si>
  <si>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</si>
  <si>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</si>
  <si>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</si>
  <si>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</si>
  <si>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</si>
  <si>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</si>
  <si>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</si>
  <si>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</si>
  <si>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</si>
  <si>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</si>
  <si>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</si>
  <si>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</si>
  <si>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</si>
  <si>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</si>
  <si>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</si>
  <si>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</si>
  <si>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</si>
  <si>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</si>
  <si>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</si>
  <si>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</si>
  <si>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</si>
  <si>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</si>
  <si>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</si>
  <si>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</si>
  <si>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</si>
  <si>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</si>
  <si>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</si>
  <si>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</si>
  <si>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</si>
  <si>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</si>
  <si>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</si>
  <si>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</si>
  <si>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</si>
  <si>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</si>
  <si>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</si>
  <si>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</si>
  <si>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</si>
  <si>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</si>
  <si>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</si>
  <si>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</si>
  <si>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</si>
  <si>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</si>
  <si>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</si>
  <si>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</si>
  <si>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</si>
  <si>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</si>
  <si>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</si>
  <si>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</si>
  <si>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</si>
  <si>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</si>
  <si>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</si>
  <si>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</si>
  <si>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</si>
  <si>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</si>
  <si>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</si>
  <si>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</si>
  <si>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</si>
  <si>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</si>
  <si>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</si>
  <si>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</si>
  <si>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</si>
  <si>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</si>
  <si>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</si>
  <si>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</si>
  <si>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</si>
  <si>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</si>
  <si>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</si>
  <si>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</si>
  <si>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</si>
  <si>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</si>
  <si>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</si>
  <si>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</si>
  <si>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</si>
  <si>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</si>
  <si>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</si>
  <si>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</si>
  <si>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</si>
  <si>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</si>
  <si>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</si>
  <si>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</si>
  <si>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</si>
  <si>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</si>
  <si>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</si>
  <si>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</si>
  <si>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</si>
  <si>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</si>
  <si>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</si>
  <si>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</si>
  <si>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</si>
  <si>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</si>
  <si>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</si>
  <si>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</si>
  <si>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</si>
  <si>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</si>
  <si>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</si>
  <si>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</si>
  <si>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</si>
  <si>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</si>
  <si>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</si>
  <si>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</si>
  <si>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</si>
  <si>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</si>
  <si>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</si>
  <si>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</si>
  <si>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</si>
  <si>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</si>
  <si>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</si>
  <si>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</si>
  <si>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</si>
  <si>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</si>
  <si>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</si>
  <si>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</si>
  <si>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</si>
  <si>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</si>
  <si>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</si>
  <si>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</si>
  <si>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</si>
  <si>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</si>
  <si>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</si>
  <si>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</si>
  <si>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</si>
  <si>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</si>
  <si>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</si>
  <si>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</si>
  <si>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</si>
  <si>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</si>
  <si>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</si>
  <si>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</si>
  <si>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</si>
  <si>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</si>
  <si>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</si>
  <si>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</si>
  <si>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</si>
  <si>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</si>
  <si>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</si>
  <si>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</si>
  <si>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</si>
  <si>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</si>
  <si>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</si>
  <si>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</si>
  <si>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</si>
  <si>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</si>
  <si>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</si>
  <si>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</si>
  <si>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</si>
  <si>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</si>
  <si>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</si>
  <si>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</si>
  <si>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</si>
  <si>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</si>
  <si>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</si>
  <si>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</si>
  <si>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</si>
  <si>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</si>
  <si>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</si>
  <si>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</si>
  <si>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</si>
  <si>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</si>
  <si>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</si>
  <si>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</si>
  <si>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</si>
  <si>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</si>
  <si>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</si>
  <si>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</si>
  <si>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</si>
  <si>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</si>
  <si>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</si>
  <si>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</si>
  <si>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</si>
  <si>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</si>
  <si>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</si>
  <si>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</si>
  <si>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</si>
  <si>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</si>
  <si>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</si>
  <si>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</si>
  <si>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</si>
  <si>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</si>
  <si>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</si>
  <si>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</si>
  <si>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</si>
  <si>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</si>
  <si>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</si>
  <si>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</si>
  <si>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</si>
  <si>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</si>
  <si>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</si>
  <si>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</si>
  <si>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</si>
  <si>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</si>
  <si>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</si>
  <si>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</si>
  <si>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</si>
  <si>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</si>
  <si>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</si>
  <si>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</si>
  <si>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</si>
  <si>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</si>
  <si>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</si>
  <si>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</si>
  <si>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</si>
  <si>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</si>
  <si>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</si>
  <si>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</si>
  <si>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</si>
  <si>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</si>
  <si>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</si>
  <si>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</si>
  <si>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</si>
  <si>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</si>
  <si>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</si>
  <si>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</si>
  <si>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</si>
  <si>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</si>
  <si>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</si>
  <si>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</si>
  <si>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</si>
  <si>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</si>
  <si>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</si>
  <si>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</si>
  <si>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</si>
  <si>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</si>
  <si>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</si>
  <si>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</si>
  <si>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</si>
  <si>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</si>
  <si>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</si>
  <si>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</si>
  <si>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</si>
  <si>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</si>
  <si>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</si>
  <si>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</si>
  <si>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</si>
  <si>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</si>
  <si>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</si>
  <si>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</si>
  <si>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</si>
  <si>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</si>
  <si>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</si>
  <si>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</si>
  <si>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</si>
  <si>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</si>
  <si>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</si>
  <si>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</si>
  <si>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</si>
  <si>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</si>
  <si>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</si>
  <si>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</si>
  <si>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</si>
  <si>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</si>
  <si>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</si>
  <si>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</si>
  <si>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</si>
  <si>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</si>
  <si>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</si>
  <si>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</si>
  <si>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</si>
  <si>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</si>
  <si>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</si>
  <si>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</si>
  <si>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</si>
  <si>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</si>
  <si>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</si>
  <si>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</si>
  <si>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</si>
  <si>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</si>
  <si>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</si>
  <si>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</si>
  <si>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</si>
  <si>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</si>
  <si>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</si>
  <si>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</si>
  <si>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</si>
  <si>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</si>
  <si>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</si>
  <si>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</si>
  <si>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</si>
  <si>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</si>
  <si>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</si>
  <si>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</si>
  <si>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</si>
  <si>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</si>
  <si>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</si>
  <si>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</si>
  <si>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</si>
  <si>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</si>
  <si>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</si>
  <si>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</si>
  <si>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</si>
  <si>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</si>
  <si>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</si>
  <si>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</si>
  <si>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</si>
  <si>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</si>
  <si>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</si>
  <si>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</si>
  <si>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</si>
  <si>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</si>
  <si>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</si>
  <si>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</si>
  <si>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</si>
  <si>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</si>
  <si>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</si>
  <si>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</si>
  <si>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</si>
  <si>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</si>
  <si>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</si>
  <si>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</si>
  <si>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</si>
  <si>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</si>
  <si>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</si>
  <si>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</si>
  <si>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</si>
  <si>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</si>
  <si>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</si>
  <si>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</si>
  <si>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</si>
  <si>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</si>
  <si>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</si>
  <si>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</si>
  <si>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</si>
  <si>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</si>
  <si>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</si>
  <si>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</si>
  <si>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</si>
  <si>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</si>
  <si>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</si>
  <si>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</si>
  <si>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</si>
  <si>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</si>
  <si>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</si>
  <si>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</si>
  <si>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</si>
  <si>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</si>
  <si>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</si>
  <si>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</si>
  <si>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</si>
  <si>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</si>
  <si>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</si>
  <si>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</si>
  <si>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</si>
  <si>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</si>
  <si>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</si>
  <si>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</si>
  <si>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</si>
  <si>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</si>
  <si>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</si>
  <si>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</si>
  <si>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</si>
  <si>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</si>
  <si>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</si>
  <si>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</si>
  <si>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</si>
  <si>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</si>
  <si>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</si>
  <si>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</si>
  <si>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</si>
  <si>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</si>
  <si>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</si>
  <si>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</si>
  <si>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</si>
  <si>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</si>
  <si>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</si>
  <si>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</si>
  <si>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</si>
  <si>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</si>
  <si>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</si>
  <si>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</si>
  <si>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</si>
  <si>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</si>
  <si>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</si>
  <si>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</si>
  <si>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</si>
  <si>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</si>
  <si>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</si>
  <si>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</si>
  <si>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</si>
  <si>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</si>
  <si>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</si>
  <si>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</si>
  <si>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</si>
  <si>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</si>
  <si>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</si>
  <si>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</si>
  <si>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</si>
  <si>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</si>
  <si>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</si>
  <si>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</si>
  <si>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</si>
  <si>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</si>
  <si>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</si>
  <si>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</si>
  <si>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</si>
  <si>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</si>
  <si>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</si>
  <si>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</si>
  <si>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</si>
  <si>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</si>
  <si>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</si>
  <si>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</si>
  <si>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</si>
  <si>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</si>
  <si>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</si>
  <si>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</si>
  <si>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</si>
  <si>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</si>
  <si>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</si>
  <si>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</si>
  <si>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</si>
  <si>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</si>
  <si>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</si>
  <si>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</si>
  <si>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</si>
  <si>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</si>
  <si>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</si>
  <si>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</si>
  <si>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</si>
  <si>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</si>
  <si>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</si>
  <si>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</si>
  <si>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</si>
  <si>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</si>
  <si>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</si>
  <si>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</si>
  <si>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</si>
  <si>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</si>
  <si>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</si>
  <si>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</si>
  <si>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</si>
  <si>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</si>
  <si>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</si>
  <si>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</si>
  <si>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</si>
  <si>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</si>
  <si>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</si>
  <si>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</si>
  <si>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</si>
  <si>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</si>
  <si>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</si>
  <si>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</si>
  <si>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</si>
  <si>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</si>
  <si>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</si>
  <si>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</si>
  <si>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</si>
  <si>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</si>
  <si>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</si>
  <si>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</si>
  <si>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</si>
  <si>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</si>
  <si>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</si>
  <si>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</si>
  <si>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</si>
  <si>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</si>
  <si>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</si>
  <si>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</si>
  <si>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</si>
  <si>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</si>
  <si>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</si>
  <si>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</si>
  <si>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</si>
  <si>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</si>
  <si>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</si>
  <si>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</si>
  <si>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</si>
  <si>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</si>
  <si>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</si>
  <si>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</si>
  <si>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</si>
  <si>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</si>
  <si>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</si>
  <si>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</si>
  <si>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</si>
  <si>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</si>
  <si>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</si>
  <si>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</si>
  <si>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</si>
  <si>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</si>
  <si>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</si>
  <si>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</si>
  <si>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</si>
  <si>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</si>
  <si>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</si>
  <si>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</si>
  <si>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</si>
  <si>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</si>
  <si>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</si>
  <si>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</si>
  <si>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</si>
  <si>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</si>
  <si>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</si>
  <si>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</si>
  <si>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</si>
  <si>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</si>
  <si>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</si>
  <si>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</si>
  <si>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</si>
  <si>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</si>
  <si>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</si>
  <si>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</si>
  <si>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</si>
  <si>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</si>
  <si>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</si>
  <si>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</si>
  <si>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</si>
  <si>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</si>
  <si>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</si>
  <si>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</si>
  <si>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</si>
  <si>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</si>
  <si>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</si>
  <si>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</si>
  <si>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</si>
  <si>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</si>
  <si>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</si>
  <si>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</si>
  <si>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</si>
  <si>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</si>
  <si>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</si>
  <si>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</si>
  <si>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</si>
  <si>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</si>
  <si>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</si>
  <si>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</si>
  <si>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</si>
  <si>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</si>
  <si>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</si>
  <si>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</si>
  <si>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</si>
  <si>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</si>
  <si>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</si>
  <si>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</si>
  <si>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</si>
  <si>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</si>
  <si>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</si>
  <si>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</si>
  <si>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</si>
  <si>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</si>
  <si>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</si>
  <si>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</si>
  <si>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</si>
  <si>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</si>
  <si>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</si>
  <si>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</si>
  <si>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</si>
  <si>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</si>
  <si>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</si>
  <si>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</si>
  <si>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</si>
  <si>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</si>
  <si>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</si>
  <si>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</si>
  <si>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</si>
  <si>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</si>
  <si>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</si>
  <si>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</si>
  <si>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</si>
  <si>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</si>
  <si>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</si>
  <si>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</si>
  <si>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</si>
  <si>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</si>
  <si>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</si>
  <si>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</si>
  <si>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</si>
  <si>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</si>
  <si>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</si>
  <si>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</si>
  <si>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</si>
  <si>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</si>
  <si>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</si>
  <si>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</si>
  <si>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</si>
  <si>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</si>
  <si>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</si>
  <si>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</si>
  <si>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</si>
  <si>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</si>
  <si>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</si>
  <si>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</si>
  <si>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</si>
  <si>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</si>
  <si>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</si>
  <si>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</si>
  <si>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</si>
  <si>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</si>
  <si>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</si>
  <si>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</si>
  <si>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</si>
  <si>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</si>
  <si>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</si>
  <si>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</si>
  <si>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</si>
  <si>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</si>
  <si>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</si>
  <si>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</si>
  <si>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</si>
  <si>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</si>
  <si>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</si>
  <si>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</si>
  <si>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</si>
  <si>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</si>
  <si>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</si>
  <si>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</si>
  <si>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</si>
  <si>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</si>
  <si>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</si>
  <si>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</si>
  <si>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</si>
  <si>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</si>
  <si>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</si>
  <si>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</si>
  <si>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</si>
  <si>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</si>
  <si>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</si>
  <si>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</si>
  <si>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</si>
  <si>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</si>
  <si>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</si>
  <si>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</si>
  <si>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</si>
  <si>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</si>
  <si>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</si>
  <si>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</si>
  <si>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</si>
  <si>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</si>
  <si>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</si>
  <si>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</si>
  <si>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</si>
  <si>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</si>
  <si>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</si>
  <si>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</si>
  <si>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</si>
  <si>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</si>
  <si>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</si>
  <si>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</si>
  <si>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</si>
  <si>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</si>
  <si>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</si>
  <si>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</si>
  <si>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</si>
  <si>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</si>
  <si>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</si>
  <si>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</si>
  <si>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</si>
  <si>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</si>
  <si>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</si>
  <si>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</si>
  <si>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</si>
  <si>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</si>
  <si>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</si>
  <si>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</si>
  <si>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</si>
  <si>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</si>
  <si>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</si>
  <si>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</si>
  <si>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</si>
  <si>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</si>
  <si>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</si>
  <si>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</si>
  <si>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</si>
  <si>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</si>
  <si>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</si>
  <si>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</si>
  <si>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</si>
  <si>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</si>
  <si>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</si>
  <si>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</si>
  <si>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</si>
  <si>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</si>
  <si>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</si>
  <si>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</si>
  <si>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</si>
  <si>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</si>
  <si>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</si>
  <si>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</si>
  <si>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</si>
  <si>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</si>
  <si>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</si>
  <si>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</si>
  <si>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</si>
  <si>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</si>
  <si>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</si>
  <si>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</si>
  <si>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</si>
  <si>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</si>
  <si>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</si>
  <si>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</si>
  <si>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</si>
  <si>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</si>
  <si>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</si>
  <si>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</si>
  <si>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</si>
  <si>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</si>
  <si>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</si>
  <si>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</si>
  <si>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</si>
  <si>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</si>
  <si>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</si>
  <si>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</si>
  <si>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</si>
  <si>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</si>
  <si>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</si>
  <si>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</si>
  <si>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</si>
  <si>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</si>
  <si>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</si>
  <si>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</si>
  <si>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</si>
  <si>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</si>
  <si>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</si>
  <si>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</si>
  <si>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</si>
  <si>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</si>
  <si>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</si>
  <si>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</si>
  <si>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</si>
  <si>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</si>
  <si>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</si>
  <si>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</si>
  <si>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</si>
  <si>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</si>
  <si>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</si>
  <si>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</si>
  <si>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</si>
  <si>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</si>
  <si>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</si>
  <si>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</si>
  <si>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</si>
  <si>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</si>
  <si>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</si>
  <si>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</si>
  <si>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</si>
  <si>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</si>
  <si>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</si>
  <si>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</si>
  <si>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</si>
  <si>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</si>
  <si>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</si>
  <si>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</si>
  <si>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</si>
  <si>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</si>
  <si>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</si>
  <si>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</si>
  <si>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</si>
  <si>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</si>
  <si>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</si>
  <si>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</si>
  <si>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</si>
  <si>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</si>
  <si>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</si>
  <si>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</si>
  <si>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</si>
  <si>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</si>
  <si>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</si>
  <si>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</si>
  <si>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</si>
  <si>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</si>
  <si>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</si>
  <si>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</si>
  <si>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</si>
  <si>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</si>
  <si>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</si>
  <si>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</si>
  <si>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</si>
  <si>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</si>
  <si>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</si>
  <si>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</si>
  <si>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</si>
  <si>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</si>
  <si>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</si>
  <si>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</si>
  <si>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</si>
  <si>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</si>
  <si>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</si>
  <si>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</si>
  <si>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</si>
  <si>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</si>
  <si>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</si>
  <si>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</si>
  <si>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</si>
  <si>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</si>
  <si>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</si>
  <si>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</si>
  <si>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</si>
  <si>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</si>
  <si>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</si>
  <si>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</si>
  <si>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</si>
  <si>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</si>
  <si>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</si>
  <si>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</si>
  <si>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</si>
  <si>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</si>
  <si>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</si>
  <si>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</si>
  <si>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</si>
  <si>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</si>
  <si>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</si>
  <si>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</si>
  <si>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</si>
  <si>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</si>
  <si>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</si>
  <si>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</si>
  <si>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</si>
  <si>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</si>
  <si>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</si>
  <si>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</si>
  <si>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</si>
  <si>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</si>
  <si>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</si>
  <si>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</si>
  <si>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</si>
  <si>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</si>
  <si>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</si>
  <si>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</si>
  <si>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</si>
  <si>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</si>
  <si>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</si>
  <si>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</si>
  <si>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</si>
  <si>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</si>
  <si>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</si>
  <si>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</si>
  <si>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</si>
  <si>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</si>
  <si>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</si>
  <si>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</si>
  <si>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</si>
  <si>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</si>
  <si>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</si>
  <si>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</si>
  <si>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</si>
  <si>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</si>
  <si>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</si>
  <si>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</si>
  <si>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</si>
  <si>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</si>
  <si>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</si>
  <si>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</si>
  <si>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</si>
  <si>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</si>
  <si>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</si>
  <si>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</si>
  <si>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</si>
  <si>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</si>
  <si>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</si>
  <si>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</si>
  <si>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</si>
  <si>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</si>
  <si>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</si>
  <si>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</si>
  <si>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</si>
  <si>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</si>
  <si>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</si>
  <si>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</si>
  <si>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</si>
  <si>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</si>
  <si>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</si>
  <si>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</si>
  <si>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</si>
  <si>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</si>
  <si>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</si>
  <si>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</si>
  <si>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</si>
  <si>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</si>
  <si>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</si>
  <si>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</si>
  <si>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</si>
  <si>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</si>
  <si>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</si>
  <si>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</si>
  <si>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</si>
  <si>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</si>
  <si>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</si>
  <si>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</si>
  <si>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</si>
  <si>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</si>
  <si>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</si>
  <si>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</si>
  <si>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</si>
  <si>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</si>
  <si>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</si>
  <si>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</si>
  <si>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</si>
  <si>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</si>
  <si>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</si>
  <si>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</si>
  <si>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</si>
  <si>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</si>
  <si>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</si>
  <si>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</si>
  <si>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</si>
  <si>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</si>
  <si>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</si>
  <si>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</si>
  <si>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</si>
  <si>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</si>
  <si>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</si>
  <si>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</si>
  <si>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</si>
  <si>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</si>
  <si>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</si>
  <si>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</si>
  <si>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</si>
  <si>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</si>
  <si>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</si>
  <si>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</si>
  <si>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</si>
  <si>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</si>
  <si>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</si>
  <si>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</si>
  <si>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</si>
  <si>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</si>
  <si>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</si>
  <si>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</si>
  <si>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</si>
  <si>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</si>
  <si>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</si>
  <si>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</si>
  <si>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</si>
  <si>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</si>
  <si>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</si>
  <si>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</si>
  <si>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</si>
  <si>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</si>
  <si>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</si>
  <si>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</si>
  <si>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</si>
  <si>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</si>
  <si>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</si>
  <si>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</si>
  <si>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</si>
  <si>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</si>
  <si>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</si>
  <si>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</si>
  <si>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</si>
  <si>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</si>
  <si>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</si>
  <si>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</si>
  <si>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</si>
  <si>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</si>
  <si>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</si>
  <si>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</si>
  <si>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</si>
  <si>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</si>
  <si>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</si>
  <si>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</si>
  <si>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</si>
  <si>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</si>
  <si>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</si>
  <si>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</si>
  <si>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</si>
  <si>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</si>
  <si>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</si>
  <si>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</si>
  <si>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</si>
  <si>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</si>
  <si>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</si>
  <si>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</si>
  <si>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</si>
  <si>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</si>
  <si>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</si>
  <si>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</si>
  <si>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</si>
  <si>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</si>
  <si>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</si>
  <si>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</si>
  <si>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</si>
  <si>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</si>
  <si>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</si>
  <si>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</si>
  <si>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</si>
  <si>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</si>
  <si>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</si>
  <si>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</si>
  <si>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</si>
  <si>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</si>
  <si>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</si>
  <si>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</si>
  <si>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</si>
  <si>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</si>
  <si>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</si>
  <si>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</si>
  <si>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</si>
  <si>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</si>
  <si>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</si>
  <si>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</si>
  <si>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</si>
  <si>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</si>
  <si>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</si>
  <si>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</si>
  <si>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</si>
  <si>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</si>
  <si>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</si>
  <si>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</si>
  <si>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</si>
  <si>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</si>
  <si>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</si>
  <si>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</si>
  <si>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</si>
  <si>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</si>
  <si>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</si>
  <si>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</si>
  <si>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</si>
  <si>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</si>
  <si>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</si>
  <si>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</si>
  <si>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</si>
  <si>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</si>
  <si>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</si>
  <si>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</si>
  <si>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</si>
  <si>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</si>
  <si>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</si>
  <si>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</si>
  <si>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</si>
  <si>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</si>
  <si>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</si>
  <si>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</si>
  <si>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</si>
  <si>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</si>
  <si>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</si>
  <si>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</si>
  <si>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</si>
  <si>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</si>
  <si>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</si>
  <si>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</si>
  <si>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</si>
  <si>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</si>
  <si>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</si>
  <si>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</si>
  <si>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</si>
  <si>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</si>
  <si>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</si>
  <si>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</si>
  <si>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</si>
  <si>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</si>
  <si>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</si>
  <si>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</si>
  <si>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</si>
  <si>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</si>
  <si>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</si>
  <si>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</si>
  <si>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</si>
  <si>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</si>
  <si>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</si>
  <si>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</si>
  <si>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</si>
  <si>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</si>
  <si>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</si>
  <si>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</si>
  <si>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</si>
  <si>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</si>
  <si>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</si>
  <si>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</si>
  <si>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</si>
  <si>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</si>
  <si>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</si>
  <si>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</si>
  <si>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</si>
  <si>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</si>
  <si>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</si>
  <si>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</si>
  <si>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</si>
  <si>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</si>
  <si>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</si>
  <si>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</si>
  <si>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</si>
  <si>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</si>
  <si>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</si>
  <si>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</si>
  <si>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</si>
  <si>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</si>
  <si>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</si>
  <si>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</si>
  <si>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</si>
  <si>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</si>
  <si>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</si>
  <si>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</si>
  <si>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</si>
  <si>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</si>
  <si>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</si>
  <si>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</si>
  <si>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</si>
  <si>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</si>
  <si>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</si>
  <si>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</si>
  <si>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</si>
  <si>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</si>
  <si>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</si>
  <si>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</si>
  <si>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</si>
  <si>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</si>
  <si>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</si>
  <si>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</si>
  <si>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</si>
  <si>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</si>
  <si>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</si>
  <si>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</si>
  <si>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</si>
  <si>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</si>
  <si>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</si>
  <si>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</si>
  <si>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</si>
  <si>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</si>
  <si>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</si>
  <si>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</si>
  <si>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</si>
  <si>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</si>
  <si>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</si>
  <si>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</si>
  <si>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</si>
  <si>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</si>
  <si>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</si>
  <si>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</si>
  <si>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</si>
  <si>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</si>
  <si>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</si>
  <si>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</si>
  <si>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</si>
  <si>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</si>
  <si>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</si>
  <si>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</si>
  <si>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</si>
  <si>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</si>
  <si>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</si>
  <si>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</si>
  <si>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</si>
  <si>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</si>
  <si>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</si>
  <si>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</si>
  <si>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</si>
  <si>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</si>
  <si>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</si>
  <si>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</si>
  <si>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</si>
  <si>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</si>
  <si>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</si>
  <si>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</si>
  <si>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</si>
  <si>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</si>
  <si>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</si>
  <si>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</si>
  <si>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</si>
  <si>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</si>
  <si>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</si>
  <si>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</si>
  <si>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</si>
  <si>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</si>
  <si>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</si>
  <si>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</si>
  <si>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</si>
  <si>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</si>
  <si>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</si>
  <si>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</si>
  <si>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</si>
  <si>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</si>
  <si>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</si>
  <si>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</si>
  <si>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</si>
  <si>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</si>
  <si>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</si>
  <si>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</si>
  <si>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</si>
  <si>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</si>
  <si>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</si>
  <si>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</si>
  <si>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</si>
  <si>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</si>
  <si>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</si>
  <si>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</si>
  <si>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</si>
  <si>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</si>
  <si>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</si>
  <si>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</si>
  <si>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</si>
  <si>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</si>
  <si>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</si>
  <si>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</si>
  <si>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</si>
  <si>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</si>
  <si>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</si>
  <si>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</si>
  <si>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</si>
  <si>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</si>
  <si>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</si>
  <si>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</si>
  <si>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</si>
  <si>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</si>
  <si>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</si>
  <si>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</si>
  <si>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</si>
  <si>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</si>
  <si>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</si>
  <si>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</si>
  <si>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</si>
  <si>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</si>
  <si>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</si>
  <si>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</si>
  <si>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</si>
  <si>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</si>
  <si>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</si>
  <si>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</si>
  <si>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</si>
  <si>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</si>
  <si>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</si>
  <si>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</si>
  <si>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</si>
  <si>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</si>
  <si>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</si>
  <si>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</si>
  <si>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</si>
  <si>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</si>
  <si>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</si>
  <si>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</si>
  <si>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</si>
  <si>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</si>
  <si>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</si>
  <si>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</si>
  <si>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</si>
  <si>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</si>
  <si>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</si>
  <si>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</si>
  <si>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</si>
  <si>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</si>
  <si>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</si>
  <si>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</si>
  <si>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</si>
  <si>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</si>
  <si>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</si>
  <si>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</si>
  <si>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</si>
  <si>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</si>
  <si>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</si>
  <si>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</si>
  <si>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</si>
  <si>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</si>
  <si>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</si>
  <si>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</si>
  <si>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</si>
  <si>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</si>
  <si>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</si>
  <si>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</si>
  <si>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</si>
  <si>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</si>
  <si>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</si>
  <si>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</si>
  <si>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</si>
  <si>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</si>
  <si>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</si>
  <si>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</si>
  <si>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</si>
  <si>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</si>
  <si>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</si>
  <si>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</si>
  <si>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</si>
  <si>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</si>
  <si>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</si>
  <si>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</si>
  <si>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</si>
  <si>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</si>
  <si>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</si>
  <si>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</si>
  <si>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</si>
  <si>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</si>
  <si>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</si>
  <si>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</si>
  <si>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</si>
  <si>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</si>
  <si>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</si>
  <si>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</si>
  <si>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</si>
  <si>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</si>
  <si>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</si>
  <si>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</si>
  <si>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</si>
  <si>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</si>
  <si>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</si>
  <si>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</si>
  <si>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</si>
  <si>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</si>
  <si>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</si>
  <si>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</si>
  <si>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</si>
  <si>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</si>
  <si>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</si>
  <si>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</si>
  <si>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</si>
  <si>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</si>
  <si>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</si>
  <si>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</si>
  <si>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</si>
  <si>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</si>
  <si>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</si>
  <si>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</si>
  <si>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</si>
  <si>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</si>
  <si>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</si>
  <si>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</si>
  <si>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</si>
  <si>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</si>
  <si>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</si>
  <si>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</si>
  <si>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</si>
  <si>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</si>
  <si>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</si>
  <si>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</si>
  <si>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</si>
  <si>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</si>
  <si>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</si>
  <si>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</si>
  <si>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</si>
  <si>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</si>
  <si>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</si>
  <si>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</si>
  <si>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</si>
  <si>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</si>
  <si>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</si>
  <si>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</si>
  <si>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</si>
  <si>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</si>
  <si>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</si>
  <si>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</si>
  <si>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</si>
  <si>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</si>
  <si>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</si>
  <si>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</si>
  <si>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</si>
  <si>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</si>
  <si>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</si>
  <si>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</si>
  <si>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</si>
  <si>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</si>
  <si>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</si>
  <si>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</si>
  <si>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</si>
  <si>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</si>
  <si>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</si>
  <si>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</si>
  <si>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</si>
  <si>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</si>
  <si>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</si>
  <si>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</si>
  <si>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</si>
  <si>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</si>
  <si>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</si>
  <si>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</si>
  <si>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</si>
  <si>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</si>
  <si>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</si>
  <si>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</si>
  <si>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</si>
  <si>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</si>
  <si>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</si>
  <si>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</si>
  <si>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</si>
  <si>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</si>
  <si>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</si>
  <si>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</si>
  <si>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</si>
  <si>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</si>
  <si>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</si>
  <si>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</si>
  <si>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</si>
  <si>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</si>
  <si>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</si>
  <si>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</si>
  <si>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</si>
  <si>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</si>
  <si>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</si>
  <si>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</si>
  <si>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</si>
  <si>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</si>
  <si>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</si>
  <si>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</si>
  <si>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</si>
  <si>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</si>
  <si>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</si>
  <si>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</si>
  <si>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</si>
  <si>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</si>
  <si>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</si>
  <si>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</si>
  <si>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</si>
  <si>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</si>
  <si>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</si>
  <si>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</si>
  <si>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</si>
  <si>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</si>
  <si>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</si>
  <si>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</si>
  <si>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</si>
  <si>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</si>
  <si>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</si>
  <si>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</si>
  <si>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</si>
  <si>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</si>
  <si>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</si>
  <si>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</si>
  <si>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</si>
  <si>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</si>
  <si>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</si>
  <si>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</si>
  <si>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</si>
  <si>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</si>
  <si>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</si>
  <si>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</si>
  <si>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</si>
  <si>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</si>
  <si>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</si>
  <si>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</si>
  <si>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</si>
  <si>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</si>
  <si>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</si>
  <si>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</si>
  <si>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</si>
  <si>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</si>
  <si>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</si>
  <si>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</si>
  <si>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</si>
  <si>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</si>
  <si>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</si>
  <si>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</si>
  <si>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</si>
  <si>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</si>
  <si>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</si>
  <si>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</si>
  <si>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</si>
  <si>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</si>
  <si>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</si>
  <si>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</si>
  <si>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</si>
  <si>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</si>
  <si>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</si>
  <si>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</si>
  <si>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</si>
  <si>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</si>
  <si>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</si>
  <si>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</si>
  <si>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</si>
  <si>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</si>
  <si>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</si>
  <si>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</si>
  <si>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</si>
  <si>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</si>
  <si>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</si>
  <si>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</si>
  <si>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</si>
  <si>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</si>
  <si>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</si>
  <si>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</si>
  <si>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</si>
  <si>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</si>
  <si>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</si>
  <si>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</si>
  <si>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</si>
  <si>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</si>
  <si>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</si>
  <si>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</si>
  <si>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</si>
  <si>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</si>
  <si>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</si>
  <si>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</si>
  <si>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</si>
  <si>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</si>
  <si>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</si>
  <si>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</si>
  <si>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</si>
  <si>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</si>
  <si>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</si>
  <si>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</si>
  <si>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</si>
  <si>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</si>
  <si>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</si>
  <si>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</si>
  <si>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</si>
  <si>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</si>
  <si>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</si>
  <si>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</si>
  <si>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</si>
  <si>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</si>
  <si>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</si>
  <si>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</si>
  <si>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</si>
  <si>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</si>
  <si>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</si>
  <si>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</si>
  <si>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</si>
  <si>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</si>
  <si>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</si>
  <si>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</si>
  <si>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</si>
  <si>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</si>
  <si>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</si>
  <si>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</si>
  <si>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</si>
  <si>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</si>
  <si>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</si>
  <si>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</si>
  <si>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</si>
  <si>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</si>
  <si>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</si>
  <si>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</si>
  <si>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</si>
  <si>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</si>
  <si>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</si>
  <si>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</si>
  <si>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</si>
  <si>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</si>
  <si>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</si>
  <si>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</si>
  <si>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</si>
  <si>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</si>
  <si>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</si>
  <si>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</si>
  <si>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</si>
  <si>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</si>
  <si>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</si>
  <si>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</si>
  <si>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</si>
  <si>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</si>
  <si>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</si>
  <si>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</si>
  <si>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</si>
  <si>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</si>
  <si>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</si>
  <si>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</si>
  <si>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</si>
  <si>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</si>
  <si>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</si>
  <si>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</si>
  <si>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</si>
  <si>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</si>
  <si>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</si>
  <si>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</si>
  <si>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</si>
  <si>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</si>
  <si>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</si>
  <si>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</si>
  <si>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</si>
  <si>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</si>
  <si>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</si>
  <si>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</si>
  <si>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</si>
  <si>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</si>
  <si>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</si>
  <si>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</si>
  <si>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</si>
  <si>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</si>
  <si>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</si>
  <si>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</si>
  <si>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</si>
  <si>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</si>
  <si>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</si>
  <si>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</si>
  <si>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</si>
  <si>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</si>
  <si>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</si>
  <si>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</si>
  <si>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</si>
  <si>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</si>
  <si>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</si>
  <si>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</si>
  <si>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</si>
  <si>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</si>
  <si>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</si>
  <si>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</si>
  <si>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</si>
  <si>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</si>
  <si>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</si>
  <si>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</si>
  <si>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</si>
  <si>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</si>
  <si>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</si>
  <si>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</si>
  <si>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</si>
  <si>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</si>
  <si>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</si>
  <si>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</si>
  <si>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</si>
  <si>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</si>
  <si>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</si>
  <si>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</si>
  <si>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</si>
  <si>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</si>
  <si>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</si>
  <si>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</si>
  <si>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</si>
  <si>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</si>
  <si>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</si>
  <si>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</si>
  <si>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</si>
  <si>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</si>
  <si>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</si>
  <si>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</si>
  <si>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</si>
  <si>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</si>
  <si>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</si>
  <si>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</si>
  <si>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</si>
  <si>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</si>
  <si>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</si>
  <si>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</si>
  <si>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</si>
  <si>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</si>
  <si>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</si>
  <si>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</si>
  <si>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</si>
  <si>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</si>
  <si>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</si>
  <si>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</si>
  <si>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</si>
  <si>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</si>
  <si>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</si>
  <si>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</si>
  <si>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</si>
  <si>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</si>
  <si>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</si>
  <si>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</si>
  <si>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</si>
  <si>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</si>
  <si>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</si>
  <si>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</si>
  <si>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</si>
  <si>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</si>
  <si>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</si>
  <si>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</si>
  <si>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</si>
  <si>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</si>
  <si>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</si>
  <si>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</si>
  <si>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</si>
  <si>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</si>
  <si>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</si>
  <si>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</si>
  <si>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</si>
  <si>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</si>
  <si>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</si>
  <si>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</si>
  <si>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</si>
  <si>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</si>
  <si>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</si>
  <si>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</si>
  <si>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</si>
  <si>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</si>
  <si>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</si>
  <si>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</si>
  <si>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</si>
  <si>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</si>
  <si>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</si>
  <si>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</si>
  <si>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</si>
  <si>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</si>
  <si>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</si>
  <si>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</si>
  <si>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</si>
  <si>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</si>
  <si>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</si>
  <si>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</si>
  <si>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</si>
  <si>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</si>
  <si>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</si>
  <si>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</si>
  <si>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</si>
  <si>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</si>
  <si>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</si>
  <si>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</si>
  <si>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</si>
  <si>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</si>
  <si>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</si>
  <si>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</si>
  <si>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</si>
  <si>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</si>
  <si>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</si>
  <si>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</si>
  <si>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</si>
  <si>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</si>
  <si>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</si>
  <si>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</si>
  <si>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</si>
  <si>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</si>
  <si>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</si>
  <si>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</si>
  <si>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</si>
  <si>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</si>
  <si>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</si>
  <si>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</si>
  <si>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</si>
  <si>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</si>
  <si>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</si>
  <si>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</si>
  <si>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</si>
  <si>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</si>
  <si>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</si>
  <si>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</si>
  <si>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</si>
  <si>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</si>
  <si>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</si>
  <si>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</si>
  <si>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</si>
  <si>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</si>
  <si>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</si>
  <si>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</si>
  <si>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</si>
  <si>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</si>
  <si>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</si>
  <si>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</si>
  <si>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</si>
  <si>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</si>
  <si>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</si>
  <si>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</si>
  <si>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</si>
  <si>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</si>
  <si>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</si>
  <si>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</si>
  <si>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</si>
  <si>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</si>
  <si>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</si>
  <si>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</si>
  <si>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</si>
  <si>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</si>
  <si>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</si>
  <si>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</si>
  <si>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</si>
  <si>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</si>
  <si>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</si>
  <si>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</si>
  <si>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</si>
  <si>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</si>
  <si>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</si>
  <si>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</si>
  <si>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</si>
  <si>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</si>
  <si>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</si>
  <si>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</si>
  <si>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</si>
  <si>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</si>
  <si>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</si>
  <si>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</si>
  <si>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</si>
  <si>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</si>
  <si>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</si>
  <si>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</si>
  <si>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</si>
  <si>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</si>
  <si>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</si>
  <si>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</si>
  <si>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</si>
  <si>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</si>
  <si>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</si>
  <si>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</si>
  <si>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</si>
  <si>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</si>
  <si>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</si>
  <si>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</si>
  <si>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</si>
  <si>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</si>
  <si>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</si>
  <si>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</si>
  <si>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</si>
  <si>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</si>
  <si>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</si>
  <si>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</si>
  <si>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</si>
  <si>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</si>
  <si>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</si>
  <si>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</si>
  <si>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</si>
  <si>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</si>
  <si>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</si>
  <si>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</si>
  <si>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</si>
  <si>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</si>
  <si>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</si>
  <si>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</si>
  <si>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</si>
  <si>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</si>
  <si>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</si>
  <si>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</si>
  <si>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</si>
  <si>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</si>
  <si>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</si>
  <si>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</si>
  <si>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</si>
  <si>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</si>
  <si>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</si>
  <si>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</si>
  <si>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</si>
  <si>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</si>
  <si>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</si>
  <si>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</si>
  <si>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</si>
  <si>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</si>
  <si>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</si>
  <si>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</si>
  <si>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</si>
  <si>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</si>
  <si>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</si>
  <si>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</si>
  <si>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</si>
  <si>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</si>
  <si>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</si>
  <si>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</si>
  <si>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</si>
  <si>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</si>
  <si>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</si>
  <si>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</si>
  <si>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</si>
  <si>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</si>
  <si>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</si>
  <si>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</si>
  <si>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</si>
  <si>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</si>
  <si>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</si>
  <si>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</si>
  <si>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</si>
  <si>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</si>
  <si>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</si>
  <si>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</si>
  <si>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</si>
  <si>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</si>
  <si>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</si>
  <si>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</si>
  <si>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</si>
  <si>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</si>
  <si>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</si>
  <si>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</si>
  <si>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</si>
  <si>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</si>
  <si>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</si>
  <si>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</si>
  <si>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</si>
  <si>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</si>
  <si>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</si>
  <si>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</si>
  <si>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</si>
  <si>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</si>
  <si>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</si>
  <si>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</si>
  <si>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</si>
  <si>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</si>
  <si>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</si>
  <si>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</si>
  <si>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</si>
  <si>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</si>
  <si>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</si>
  <si>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</si>
  <si>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</si>
  <si>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</si>
  <si>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</si>
  <si>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</si>
  <si>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</si>
  <si>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</si>
  <si>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</si>
  <si>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</si>
  <si>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</si>
  <si>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</si>
  <si>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</si>
  <si>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</si>
  <si>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</si>
  <si>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</si>
  <si>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</si>
  <si>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</si>
  <si>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</si>
  <si>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</si>
  <si>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</si>
  <si>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</si>
  <si>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</si>
  <si>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</si>
  <si>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</si>
  <si>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</si>
  <si>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</si>
  <si>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</si>
  <si>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</si>
  <si>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</si>
  <si>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</si>
  <si>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</si>
  <si>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</si>
  <si>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</si>
  <si>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</si>
  <si>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</si>
  <si>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</si>
  <si>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</si>
  <si>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</si>
  <si>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</si>
  <si>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</si>
  <si>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</si>
  <si>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</si>
  <si>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</si>
  <si>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</si>
  <si>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</si>
  <si>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</si>
  <si>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</si>
  <si>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</si>
  <si>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</si>
  <si>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</si>
  <si>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</si>
  <si>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</si>
  <si>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</si>
  <si>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</si>
  <si>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</si>
  <si>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</si>
  <si>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</si>
  <si>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</si>
  <si>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</si>
  <si>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</si>
  <si>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</si>
  <si>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</si>
  <si>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</si>
  <si>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</si>
  <si>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</si>
  <si>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</si>
  <si>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</si>
  <si>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</si>
  <si>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</si>
  <si>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</si>
  <si>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</si>
  <si>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</si>
  <si>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</si>
  <si>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</si>
  <si>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</si>
  <si>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</si>
  <si>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</si>
  <si>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</si>
  <si>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</si>
  <si>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</si>
  <si>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</si>
  <si>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</si>
  <si>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</si>
  <si>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</si>
  <si>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</si>
  <si>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</si>
  <si>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</si>
  <si>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</si>
  <si>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</si>
  <si>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</si>
  <si>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</si>
  <si>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</si>
  <si>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</si>
  <si>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</si>
  <si>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</si>
  <si>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</si>
  <si>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</si>
  <si>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</si>
  <si>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</si>
  <si>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</si>
  <si>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</si>
  <si>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</si>
  <si>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</si>
  <si>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</si>
  <si>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</si>
  <si>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</si>
  <si>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</si>
  <si>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</si>
  <si>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</si>
  <si>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</si>
  <si>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</si>
  <si>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</si>
  <si>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</si>
  <si>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</si>
  <si>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</si>
  <si>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</si>
  <si>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</si>
  <si>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</si>
  <si>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</si>
  <si>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</si>
  <si>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</si>
  <si>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</si>
  <si>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</si>
  <si>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</si>
  <si>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</si>
  <si>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</si>
  <si>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</si>
  <si>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</si>
  <si>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</si>
  <si>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</si>
  <si>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</si>
  <si>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</si>
  <si>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</si>
  <si>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</si>
  <si>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</si>
  <si>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</si>
  <si>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</si>
  <si>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</si>
  <si>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</si>
  <si>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</si>
  <si>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</si>
  <si>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</si>
  <si>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</si>
  <si>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</si>
  <si>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</si>
  <si>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</si>
  <si>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</si>
  <si>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</si>
  <si>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</si>
  <si>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</si>
  <si>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</si>
  <si>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</si>
  <si>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</si>
  <si>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</si>
  <si>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</si>
  <si>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</si>
  <si>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</si>
  <si>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</si>
  <si>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</si>
  <si>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</si>
  <si>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</si>
  <si>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</si>
  <si>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</si>
  <si>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</si>
  <si>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</si>
  <si>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</si>
  <si>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</si>
  <si>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</si>
  <si>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</si>
  <si>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</si>
  <si>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</si>
  <si>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</si>
  <si>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</si>
  <si>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</si>
  <si>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</si>
  <si>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</si>
  <si>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</si>
  <si>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</si>
  <si>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</si>
  <si>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</si>
  <si>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</si>
  <si>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</si>
  <si>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</si>
  <si>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</si>
  <si>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</si>
  <si>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</si>
  <si>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</si>
  <si>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</si>
  <si>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</si>
  <si>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</si>
  <si>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</si>
  <si>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</si>
  <si>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</si>
  <si>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</si>
  <si>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</si>
  <si>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</si>
  <si>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</si>
  <si>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</si>
  <si>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</si>
  <si>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</si>
  <si>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</si>
  <si>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</si>
  <si>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</si>
  <si>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</si>
  <si>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</si>
  <si>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</si>
  <si>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</si>
  <si>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</si>
  <si>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</si>
  <si>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</si>
  <si>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</si>
  <si>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</si>
  <si>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</si>
  <si>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</si>
  <si>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</si>
  <si>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</si>
  <si>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</si>
  <si>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</si>
  <si>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</si>
  <si>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</si>
  <si>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</si>
  <si>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</si>
  <si>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</si>
  <si>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</si>
  <si>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</si>
  <si>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</si>
  <si>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</si>
  <si>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</si>
  <si>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</si>
  <si>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</si>
  <si>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</si>
  <si>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</si>
  <si>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</si>
  <si>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</si>
  <si>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</si>
  <si>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</si>
  <si>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</si>
  <si>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</si>
  <si>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</si>
  <si>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</si>
  <si>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</si>
  <si>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</si>
  <si>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</si>
  <si>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</si>
  <si>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</si>
  <si>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</si>
  <si>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</si>
  <si>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</si>
  <si>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</si>
  <si>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</si>
  <si>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</si>
  <si>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</si>
  <si>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</si>
  <si>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</si>
  <si>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</si>
  <si>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</si>
  <si>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</si>
  <si>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</si>
  <si>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</si>
  <si>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</si>
  <si>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</si>
  <si>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</si>
  <si>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</si>
  <si>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</si>
  <si>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</si>
  <si>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</si>
  <si>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</si>
  <si>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</si>
  <si>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</si>
  <si>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</si>
  <si>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</si>
  <si>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</si>
  <si>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</si>
  <si>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</si>
  <si>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</si>
  <si>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</si>
  <si>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</si>
  <si>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</si>
  <si>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</si>
  <si>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</si>
  <si>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</si>
  <si>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</si>
  <si>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</si>
  <si>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</si>
  <si>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</si>
  <si>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</si>
  <si>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</si>
  <si>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</si>
  <si>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</si>
  <si>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</si>
  <si>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</si>
  <si>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</si>
  <si>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</si>
  <si>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</si>
  <si>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</si>
  <si>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</si>
  <si>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</si>
  <si>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</si>
  <si>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</si>
  <si>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</si>
  <si>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</si>
  <si>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</si>
  <si>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</si>
  <si>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</si>
  <si>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</si>
  <si>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</si>
  <si>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</si>
  <si>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</si>
  <si>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</si>
  <si>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</si>
  <si>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</si>
  <si>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</si>
  <si>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</si>
  <si>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</si>
  <si>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</si>
  <si>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</si>
  <si>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</si>
  <si>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</si>
  <si>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</si>
  <si>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</si>
  <si>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</si>
  <si>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</si>
  <si>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</si>
  <si>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</si>
  <si>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</si>
  <si>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</si>
  <si>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</si>
  <si>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</si>
  <si>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</si>
  <si>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</si>
  <si>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</si>
  <si>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</si>
  <si>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</si>
  <si>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</si>
  <si>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</si>
  <si>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</si>
  <si>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</si>
  <si>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</si>
  <si>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</si>
  <si>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</si>
  <si>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</si>
  <si>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</si>
  <si>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</si>
  <si>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</si>
  <si>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</si>
  <si>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</si>
  <si>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</si>
  <si>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</si>
  <si>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</si>
  <si>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</si>
  <si>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</si>
  <si>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</si>
  <si>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</si>
  <si>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</si>
  <si>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</si>
  <si>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</si>
  <si>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</si>
  <si>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</si>
  <si>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</si>
  <si>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</si>
  <si>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</si>
  <si>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</si>
  <si>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</si>
  <si>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</si>
  <si>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</si>
  <si>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</si>
  <si>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</si>
  <si>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</si>
  <si>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</si>
  <si>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</si>
  <si>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</si>
  <si>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</si>
  <si>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</si>
  <si>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</si>
  <si>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</si>
  <si>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</si>
  <si>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</si>
  <si>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</si>
  <si>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</si>
  <si>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</si>
  <si>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</si>
  <si>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</si>
  <si>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</si>
  <si>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</si>
  <si>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</si>
  <si>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</si>
  <si>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</si>
  <si>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</si>
  <si>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</si>
  <si>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</si>
  <si>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</si>
  <si>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</si>
  <si>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</si>
  <si>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</si>
  <si>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</si>
  <si>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</si>
  <si>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</si>
  <si>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</si>
  <si>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</si>
  <si>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</si>
  <si>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</si>
  <si>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</si>
  <si>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</si>
  <si>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</si>
  <si>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</si>
  <si>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</si>
  <si>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</si>
  <si>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</si>
  <si>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</si>
  <si>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</si>
  <si>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</si>
  <si>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</si>
  <si>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</si>
  <si>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</si>
  <si>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</si>
  <si>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</si>
  <si>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</si>
  <si>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</si>
  <si>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</si>
  <si>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</si>
  <si>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</si>
  <si>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</si>
  <si>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</si>
  <si>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</si>
  <si>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</si>
  <si>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</si>
  <si>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</si>
  <si>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</si>
  <si>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</si>
  <si>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</si>
  <si>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</si>
  <si>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</si>
  <si>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</si>
  <si>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</si>
  <si>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</si>
  <si>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</si>
  <si>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</si>
  <si>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</si>
  <si>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</si>
  <si>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</si>
  <si>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</si>
  <si>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</si>
  <si>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</si>
  <si>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</si>
  <si>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</si>
  <si>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</si>
  <si>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</si>
  <si>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</si>
  <si>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</si>
  <si>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</si>
  <si>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</si>
  <si>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</si>
  <si>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</si>
  <si>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</si>
  <si>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</si>
  <si>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</si>
  <si>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</si>
  <si>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</si>
  <si>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</si>
  <si>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</si>
  <si>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</si>
  <si>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</si>
  <si>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</si>
  <si>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</si>
  <si>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</si>
  <si>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</si>
  <si>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</si>
  <si>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</si>
  <si>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</si>
  <si>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</si>
  <si>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</si>
  <si>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</si>
  <si>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</si>
  <si>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</si>
  <si>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</si>
  <si>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</si>
  <si>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</si>
  <si>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</si>
  <si>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</si>
  <si>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</si>
  <si>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</si>
  <si>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</si>
  <si>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</si>
  <si>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</si>
  <si>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</si>
  <si>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</si>
  <si>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</si>
  <si>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</si>
  <si>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</si>
  <si>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</si>
  <si>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</si>
  <si>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</si>
  <si>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</si>
  <si>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</si>
  <si>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</si>
  <si>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</si>
  <si>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</si>
  <si>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</si>
  <si>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</si>
  <si>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</si>
  <si>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</si>
  <si>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</si>
  <si>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</si>
  <si>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</si>
  <si>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</si>
  <si>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</si>
  <si>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</si>
  <si>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</si>
  <si>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</si>
  <si>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</si>
  <si>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</si>
  <si>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</si>
  <si>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</si>
  <si>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</si>
  <si>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</si>
  <si>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</si>
  <si>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</si>
  <si>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</si>
  <si>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</si>
  <si>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</si>
  <si>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</si>
  <si>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</si>
  <si>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</si>
  <si>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</si>
  <si>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</si>
  <si>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</si>
  <si>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</si>
  <si>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</si>
  <si>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</si>
  <si>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</si>
  <si>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</si>
  <si>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</si>
  <si>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</si>
  <si>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</si>
  <si>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</si>
  <si>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</si>
  <si>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</si>
  <si>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</si>
  <si>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</si>
  <si>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</si>
  <si>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</si>
  <si>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</si>
  <si>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</si>
  <si>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</si>
  <si>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</si>
  <si>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</si>
  <si>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</si>
  <si>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</si>
  <si>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</si>
  <si>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</si>
  <si>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</si>
  <si>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</si>
  <si>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</si>
  <si>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</si>
  <si>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</si>
  <si>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</si>
  <si>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</si>
  <si>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</si>
  <si>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</si>
  <si>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</si>
  <si>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</si>
  <si>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</si>
  <si>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</si>
  <si>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</si>
  <si>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</si>
  <si>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</si>
  <si>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</si>
  <si>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</si>
  <si>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</si>
  <si>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</si>
  <si>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</si>
  <si>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</si>
  <si>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</si>
  <si>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</si>
  <si>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</si>
  <si>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</si>
  <si>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</si>
  <si>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</si>
  <si>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</si>
  <si>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</si>
  <si>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</si>
  <si>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</si>
  <si>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</si>
  <si>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</si>
  <si>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</si>
  <si>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</si>
  <si>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</si>
  <si>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</si>
  <si>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</si>
  <si>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</si>
  <si>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</si>
  <si>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</si>
  <si>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</si>
  <si>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</si>
  <si>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</si>
  <si>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</si>
  <si>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</si>
  <si>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</si>
  <si>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</si>
  <si>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</si>
  <si>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</si>
  <si>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</si>
  <si>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</si>
  <si>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</si>
  <si>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</si>
  <si>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</si>
  <si>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</si>
  <si>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</si>
  <si>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</si>
  <si>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</si>
  <si>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</si>
  <si>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</si>
  <si>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</si>
  <si>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</si>
  <si>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</si>
  <si>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</si>
  <si>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</si>
  <si>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</si>
  <si>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</si>
  <si>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</si>
  <si>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</si>
  <si>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</si>
  <si>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</si>
  <si>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</si>
  <si>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</si>
  <si>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</si>
  <si>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</si>
  <si>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</si>
  <si>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</si>
  <si>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</si>
  <si>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</si>
  <si>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</si>
  <si>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</si>
  <si>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</si>
  <si>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</si>
  <si>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</si>
  <si>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</si>
  <si>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</si>
  <si>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</si>
  <si>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</si>
  <si>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</si>
  <si>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</si>
  <si>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</si>
  <si>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</si>
  <si>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</si>
  <si>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</si>
  <si>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</si>
  <si>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</si>
  <si>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</si>
  <si>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</si>
  <si>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</si>
  <si>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</si>
  <si>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</si>
  <si>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</si>
  <si>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</si>
  <si>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</si>
  <si>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</si>
  <si>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</si>
  <si>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</si>
  <si>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</si>
  <si>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</si>
  <si>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</si>
  <si>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</si>
  <si>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</si>
  <si>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</si>
  <si>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</si>
  <si>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</si>
  <si>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</si>
  <si>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</si>
  <si>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</si>
  <si>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</si>
  <si>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</si>
  <si>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</si>
  <si>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</si>
  <si>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</si>
  <si>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</si>
  <si>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</si>
  <si>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</si>
  <si>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</si>
  <si>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</si>
  <si>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</si>
  <si>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</si>
  <si>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</si>
  <si>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</si>
  <si>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</si>
  <si>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</si>
  <si>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</si>
  <si>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</si>
  <si>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</si>
  <si>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</si>
  <si>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</si>
  <si>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</si>
  <si>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</si>
  <si>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</si>
  <si>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</si>
  <si>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</si>
  <si>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</si>
  <si>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</si>
  <si>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</si>
  <si>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</si>
  <si>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</si>
  <si>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</si>
  <si>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</si>
  <si>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</si>
  <si>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</si>
  <si>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</si>
  <si>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</si>
  <si>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</si>
  <si>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</si>
  <si>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</si>
  <si>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</si>
  <si>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</si>
  <si>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</si>
  <si>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</si>
  <si>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</si>
  <si>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</si>
  <si>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</si>
  <si>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</si>
  <si>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</si>
  <si>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</si>
  <si>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</si>
  <si>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</si>
  <si>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</si>
  <si>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</si>
  <si>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</si>
  <si>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</si>
  <si>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</si>
  <si>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</si>
  <si>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</si>
  <si>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</si>
  <si>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</si>
  <si>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</si>
  <si>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</si>
  <si>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</si>
  <si>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</si>
  <si>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</si>
  <si>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</si>
  <si>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</si>
  <si>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</si>
  <si>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</si>
  <si>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</si>
  <si>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</si>
  <si>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</si>
  <si>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</si>
  <si>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</si>
  <si>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</si>
  <si>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</si>
  <si>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</si>
  <si>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</si>
  <si>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</si>
  <si>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</si>
  <si>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</si>
  <si>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</si>
  <si>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</si>
  <si>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</si>
  <si>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</si>
  <si>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</si>
  <si>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</si>
  <si>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</si>
  <si>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</si>
  <si>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</si>
  <si>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</si>
  <si>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</si>
  <si>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</si>
  <si>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</si>
  <si>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</si>
  <si>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</si>
  <si>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</si>
  <si>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</si>
  <si>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</si>
  <si>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</si>
  <si>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</si>
  <si>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</si>
  <si>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</si>
  <si>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</si>
  <si>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</si>
  <si>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</si>
  <si>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</si>
  <si>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</si>
  <si>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</si>
  <si>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</si>
  <si>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</si>
  <si>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</si>
  <si>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</si>
  <si>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</si>
  <si>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</si>
  <si>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</si>
  <si>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</si>
  <si>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</si>
  <si>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</si>
  <si>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</si>
  <si>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</si>
  <si>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</si>
  <si>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</si>
  <si>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</si>
  <si>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</si>
  <si>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</si>
  <si>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</si>
  <si>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</si>
  <si>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</si>
  <si>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</si>
  <si>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</si>
  <si>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</si>
  <si>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</si>
  <si>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</si>
  <si>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</si>
  <si>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</si>
  <si>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</si>
  <si>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</si>
  <si>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</si>
  <si>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</si>
  <si>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</si>
  <si>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</si>
  <si>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</si>
  <si>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</si>
  <si>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</si>
  <si>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</si>
  <si>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</si>
  <si>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</si>
  <si>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</si>
  <si>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</si>
  <si>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</si>
  <si>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</si>
  <si>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</si>
  <si>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</si>
  <si>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</si>
  <si>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</si>
  <si>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</si>
  <si>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</si>
  <si>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</si>
  <si>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</si>
  <si>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</si>
  <si>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</si>
  <si>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</si>
  <si>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</si>
  <si>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</si>
  <si>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</si>
  <si>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</si>
  <si>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</si>
  <si>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</si>
  <si>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</si>
  <si>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</si>
  <si>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</si>
  <si>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</si>
  <si>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</si>
  <si>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</si>
  <si>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</si>
  <si>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</si>
  <si>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</si>
  <si>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</si>
  <si>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</si>
  <si>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</si>
  <si>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</si>
  <si>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</si>
  <si>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</si>
  <si>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</si>
  <si>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</si>
  <si>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</si>
  <si>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</si>
  <si>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</si>
  <si>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</si>
  <si>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</si>
  <si>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</si>
  <si>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</si>
  <si>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</si>
  <si>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</si>
  <si>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</si>
  <si>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</si>
  <si>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</si>
  <si>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</si>
  <si>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</si>
  <si>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</si>
  <si>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</si>
  <si>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</si>
  <si>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</si>
  <si>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</si>
  <si>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</si>
  <si>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</si>
  <si>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</si>
  <si>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</si>
  <si>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</si>
  <si>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</si>
  <si>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</si>
  <si>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</si>
  <si>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</si>
  <si>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</si>
  <si>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</si>
  <si>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</si>
  <si>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</si>
  <si>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</si>
  <si>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</si>
  <si>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</si>
  <si>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</si>
  <si>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</si>
  <si>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</si>
  <si>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</si>
  <si>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</si>
  <si>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</si>
  <si>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</si>
  <si>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</si>
  <si>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</si>
  <si>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</si>
  <si>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</si>
  <si>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</si>
  <si>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</si>
  <si>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</si>
  <si>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</si>
  <si>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</si>
  <si>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</si>
  <si>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</si>
  <si>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</si>
  <si>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</si>
  <si>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</si>
  <si>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</si>
  <si>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</si>
  <si>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</si>
  <si>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</si>
  <si>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</si>
  <si>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</si>
  <si>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</si>
  <si>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</si>
  <si>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</si>
  <si>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</si>
  <si>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</si>
  <si>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</si>
  <si>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</si>
  <si>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</si>
  <si>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</si>
  <si>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</si>
  <si>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</si>
  <si>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</si>
  <si>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</si>
  <si>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</si>
  <si>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</si>
  <si>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</si>
  <si>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</si>
  <si>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</si>
  <si>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</si>
  <si>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</si>
  <si>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</si>
  <si>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</si>
  <si>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</si>
  <si>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</si>
  <si>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</si>
  <si>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</si>
  <si>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</si>
  <si>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</si>
  <si>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</si>
  <si>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</si>
  <si>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</si>
  <si>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</si>
  <si>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</si>
  <si>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</si>
  <si>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</si>
  <si>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</si>
  <si>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</si>
  <si>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</si>
  <si>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</si>
  <si>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</si>
  <si>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</si>
  <si>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</si>
  <si>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</si>
  <si>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</si>
  <si>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</si>
  <si>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</si>
  <si>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</si>
  <si>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</si>
  <si>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</si>
  <si>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</si>
  <si>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</si>
  <si>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</si>
  <si>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</si>
  <si>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</si>
  <si>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</si>
  <si>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</si>
  <si>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</si>
  <si>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</si>
  <si>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</si>
  <si>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</si>
  <si>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</si>
  <si>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</si>
  <si>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</si>
  <si>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</si>
  <si>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</si>
  <si>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</si>
  <si>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</si>
  <si>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</si>
  <si>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</si>
  <si>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</si>
  <si>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</si>
  <si>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</si>
  <si>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</si>
  <si>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</si>
  <si>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</si>
  <si>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</si>
  <si>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</si>
  <si>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</si>
  <si>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</si>
  <si>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</si>
  <si>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</si>
  <si>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</si>
  <si>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</si>
  <si>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</si>
  <si>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</si>
  <si>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</si>
  <si>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</si>
  <si>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</si>
  <si>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</si>
  <si>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</si>
  <si>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</si>
  <si>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</si>
  <si>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</si>
  <si>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</si>
  <si>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</si>
  <si>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</si>
  <si>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</si>
  <si>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</si>
  <si>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</si>
  <si>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</si>
  <si>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</si>
  <si>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</si>
  <si>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</si>
  <si>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</si>
  <si>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</si>
  <si>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</si>
  <si>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</si>
  <si>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</si>
  <si>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</si>
  <si>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</si>
  <si>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</si>
  <si>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</si>
  <si>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</si>
  <si>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</si>
  <si>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</si>
  <si>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</si>
  <si>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</si>
  <si>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</si>
  <si>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</si>
  <si>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</si>
  <si>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</si>
  <si>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</si>
  <si>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</si>
  <si>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</si>
  <si>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</si>
  <si>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</si>
  <si>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</si>
  <si>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</si>
  <si>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</si>
  <si>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</si>
  <si>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</si>
  <si>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</si>
  <si>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</si>
  <si>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</si>
  <si>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</si>
  <si>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</si>
  <si>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</si>
  <si>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</si>
  <si>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</si>
  <si>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</si>
  <si>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</si>
  <si>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</si>
  <si>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</si>
  <si>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</si>
  <si>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</si>
  <si>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</si>
  <si>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</si>
  <si>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</si>
  <si>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</si>
  <si>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</si>
  <si>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</si>
  <si>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</si>
  <si>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</si>
  <si>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</si>
  <si>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</si>
  <si>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</si>
  <si>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</si>
  <si>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</si>
  <si>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</si>
  <si>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</si>
  <si>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</si>
  <si>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</si>
  <si>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</si>
  <si>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</si>
  <si>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</si>
  <si>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</si>
  <si>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</si>
  <si>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</si>
  <si>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</si>
  <si>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</si>
  <si>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</si>
  <si>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</si>
  <si>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</si>
  <si>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</si>
  <si>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</si>
  <si>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</si>
  <si>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</si>
  <si>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</si>
  <si>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</si>
  <si>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</si>
  <si>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</si>
  <si>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</si>
  <si>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</si>
  <si>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</si>
  <si>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</si>
  <si>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</si>
  <si>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</si>
  <si>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</si>
  <si>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</si>
  <si>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</si>
  <si>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</si>
  <si>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</si>
  <si>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</si>
  <si>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</si>
  <si>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</si>
  <si>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</si>
  <si>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</si>
  <si>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</si>
  <si>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</si>
  <si>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</si>
  <si>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</si>
  <si>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</si>
  <si>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</si>
  <si>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</si>
  <si>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</si>
  <si>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</si>
  <si>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</si>
  <si>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</si>
  <si>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</si>
  <si>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</si>
  <si>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</si>
  <si>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</si>
  <si>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</si>
  <si>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</si>
  <si>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</si>
  <si>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</si>
  <si>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</si>
  <si>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</si>
  <si>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</si>
  <si>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</si>
  <si>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</si>
  <si>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</si>
  <si>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</si>
  <si>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</si>
  <si>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</si>
  <si>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</si>
  <si>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</si>
  <si>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</si>
  <si>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</si>
  <si>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</si>
  <si>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</si>
  <si>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</si>
  <si>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</si>
  <si>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</si>
  <si>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</si>
  <si>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</si>
  <si>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</si>
  <si>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</si>
  <si>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</si>
  <si>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</si>
  <si>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</si>
  <si>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</si>
  <si>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</si>
  <si>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</si>
  <si>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</si>
  <si>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</si>
  <si>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</si>
  <si>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</si>
  <si>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</si>
  <si>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</si>
  <si>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</si>
  <si>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</si>
  <si>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</si>
  <si>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</si>
  <si>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</si>
  <si>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</si>
  <si>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</si>
  <si>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</si>
  <si>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</si>
  <si>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</si>
  <si>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</si>
  <si>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</si>
  <si>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</si>
  <si>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</si>
  <si>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</si>
  <si>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</si>
  <si>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</si>
  <si>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</si>
  <si>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</si>
  <si>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</si>
  <si>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</si>
  <si>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</si>
  <si>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</si>
  <si>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</si>
  <si>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</si>
  <si>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</si>
  <si>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</si>
  <si>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</si>
  <si>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</si>
  <si>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</si>
  <si>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</si>
  <si>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</si>
  <si>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</si>
  <si>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</si>
  <si>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</si>
  <si>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</si>
  <si>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</si>
  <si>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</si>
  <si>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</si>
  <si>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</si>
  <si>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</si>
  <si>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</si>
  <si>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</si>
  <si>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</si>
  <si>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</si>
  <si>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</si>
  <si>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</si>
  <si>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</si>
  <si>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</si>
  <si>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</si>
  <si>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</si>
  <si>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</si>
  <si>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</si>
  <si>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</si>
  <si>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</si>
  <si>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</si>
  <si>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</si>
  <si>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</si>
  <si>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</si>
  <si>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</si>
  <si>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</si>
  <si>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</si>
  <si>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</si>
  <si>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</si>
  <si>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</si>
  <si>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</si>
  <si>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</si>
  <si>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</si>
  <si>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</si>
  <si>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</si>
  <si>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</si>
  <si>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</si>
  <si>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</si>
  <si>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</si>
  <si>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</si>
  <si>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</si>
  <si>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</si>
  <si>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</si>
  <si>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</si>
  <si>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</si>
  <si>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</si>
  <si>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</si>
  <si>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</si>
  <si>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</si>
  <si>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</si>
  <si>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</si>
  <si>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</si>
  <si>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</si>
  <si>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</si>
  <si>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</si>
  <si>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</si>
  <si>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</si>
  <si>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</si>
  <si>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</si>
  <si>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</si>
  <si>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</si>
  <si>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</si>
  <si>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</si>
  <si>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</si>
  <si>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</si>
  <si>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</si>
  <si>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</si>
  <si>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</si>
  <si>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</si>
  <si>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</si>
  <si>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</si>
  <si>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</si>
  <si>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</si>
  <si>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</si>
  <si>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</si>
  <si>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</si>
  <si>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</si>
  <si>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</si>
  <si>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</si>
  <si>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</si>
  <si>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</si>
  <si>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</si>
  <si>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</si>
  <si>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</si>
  <si>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</si>
  <si>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</si>
  <si>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</si>
  <si>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</si>
  <si>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</si>
  <si>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</si>
  <si>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</si>
  <si>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</si>
  <si>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</si>
  <si>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</si>
  <si>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</si>
  <si>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</si>
  <si>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</si>
  <si>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</si>
  <si>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</si>
  <si>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</si>
  <si>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</si>
  <si>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</si>
  <si>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</si>
  <si>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</si>
  <si>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</si>
  <si>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</si>
  <si>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</si>
  <si>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</si>
  <si>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</si>
  <si>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</si>
  <si>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</si>
  <si>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</si>
  <si>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</si>
  <si>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</si>
  <si>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</si>
  <si>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</si>
  <si>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</si>
  <si>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</si>
  <si>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</si>
  <si>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</si>
  <si>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</si>
  <si>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</si>
  <si>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</si>
  <si>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</si>
  <si>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</si>
  <si>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</si>
  <si>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</si>
  <si>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</si>
  <si>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</si>
  <si>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</si>
  <si>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</si>
  <si>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</si>
  <si>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</si>
  <si>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</si>
  <si>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</si>
  <si>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</si>
  <si>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</si>
  <si>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</si>
  <si>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</si>
  <si>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</si>
  <si>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</si>
  <si>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</si>
  <si>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</si>
  <si>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</si>
  <si>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</si>
  <si>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</si>
  <si>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</si>
  <si>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</si>
  <si>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</si>
  <si>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</si>
  <si>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</si>
  <si>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</si>
  <si>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</si>
  <si>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</si>
  <si>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</si>
  <si>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</si>
  <si>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</si>
  <si>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</si>
  <si>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</si>
  <si>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</si>
  <si>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</si>
  <si>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</si>
  <si>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</si>
  <si>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</si>
  <si>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</si>
  <si>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</si>
  <si>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</si>
  <si>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</si>
  <si>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</si>
  <si>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</si>
  <si>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</si>
  <si>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</si>
  <si>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</si>
  <si>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</si>
  <si>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</si>
  <si>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</si>
  <si>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</si>
  <si>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</si>
  <si>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</si>
  <si>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</si>
  <si>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</si>
  <si>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</si>
  <si>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</si>
  <si>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</si>
  <si>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</si>
  <si>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</si>
  <si>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</si>
  <si>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</si>
  <si>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</si>
  <si>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</si>
  <si>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</si>
  <si>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</si>
  <si>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</si>
  <si>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</si>
  <si>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</si>
  <si>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</si>
  <si>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</si>
  <si>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</si>
  <si>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</si>
  <si>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</si>
  <si>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</si>
  <si>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</si>
  <si>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</si>
  <si>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</si>
  <si>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</si>
  <si>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</si>
  <si>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</si>
  <si>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</si>
  <si>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</si>
  <si>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</si>
  <si>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</si>
  <si>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</si>
  <si>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</si>
  <si>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</si>
  <si>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</si>
  <si>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</si>
  <si>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</si>
  <si>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</si>
  <si>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</si>
  <si>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</si>
  <si>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</si>
  <si>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</si>
  <si>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</si>
  <si>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</si>
  <si>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</si>
  <si>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</si>
  <si>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</si>
  <si>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</si>
  <si>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</si>
  <si>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</si>
  <si>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</si>
  <si>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</si>
  <si>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</si>
  <si>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</si>
  <si>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</si>
  <si>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</si>
  <si>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</si>
  <si>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</si>
  <si>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</si>
  <si>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</si>
  <si>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</si>
  <si>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</si>
  <si>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</si>
  <si>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</si>
  <si>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</si>
  <si>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</si>
  <si>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</si>
  <si>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</si>
  <si>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</si>
  <si>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</si>
  <si>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</si>
  <si>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</si>
  <si>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</si>
  <si>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</si>
  <si>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</si>
  <si>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</si>
  <si>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</si>
  <si>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</si>
  <si>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</si>
  <si>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</si>
  <si>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</si>
  <si>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</si>
  <si>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</si>
  <si>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</si>
  <si>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</si>
  <si>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</si>
  <si>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</si>
  <si>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</si>
  <si>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</si>
  <si>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</si>
  <si>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</si>
  <si>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</si>
  <si>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</si>
  <si>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</si>
  <si>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</si>
  <si>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</si>
  <si>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</si>
  <si>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</si>
  <si>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</si>
  <si>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</si>
  <si>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</si>
  <si>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</si>
  <si>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</si>
  <si>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</si>
  <si>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</si>
  <si>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</si>
  <si>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</si>
  <si>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</si>
  <si>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</si>
  <si>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</si>
  <si>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</si>
  <si>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</si>
  <si>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</si>
  <si>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</si>
  <si>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</si>
  <si>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</si>
  <si>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</si>
  <si>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</si>
  <si>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</si>
  <si>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</si>
  <si>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</si>
  <si>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</si>
  <si>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</si>
  <si>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</si>
  <si>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</si>
  <si>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</si>
  <si>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</si>
  <si>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</si>
  <si>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</si>
  <si>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</si>
  <si>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</si>
  <si>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</si>
  <si>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</si>
  <si>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</si>
  <si>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</si>
  <si>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</si>
  <si>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</si>
  <si>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</si>
  <si>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</si>
  <si>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</si>
  <si>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</si>
  <si>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</si>
  <si>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</si>
  <si>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</si>
  <si>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</si>
  <si>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</si>
  <si>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</si>
  <si>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</si>
  <si>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</si>
  <si>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</si>
  <si>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</si>
  <si>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</si>
  <si>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</si>
  <si>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</si>
  <si>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</si>
  <si>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</si>
  <si>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</si>
  <si>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</si>
  <si>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</si>
  <si>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</si>
  <si>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</si>
  <si>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</si>
  <si>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</si>
  <si>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</si>
  <si>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</si>
  <si>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</si>
  <si>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</si>
  <si>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</si>
  <si>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</si>
  <si>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</si>
  <si>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</si>
  <si>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</si>
  <si>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</si>
  <si>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</si>
  <si>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</si>
  <si>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</si>
  <si>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</si>
  <si>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</si>
  <si>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</si>
  <si>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</si>
  <si>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</si>
  <si>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</si>
  <si>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</si>
  <si>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</si>
  <si>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</si>
  <si>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</si>
  <si>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</si>
  <si>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</si>
  <si>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</si>
  <si>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</si>
  <si>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</si>
  <si>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</si>
  <si>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</si>
  <si>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</si>
  <si>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</si>
  <si>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</si>
  <si>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</si>
  <si>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</si>
  <si>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</si>
  <si>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</si>
  <si>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</si>
  <si>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</si>
  <si>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</si>
  <si>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</si>
  <si>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</si>
  <si>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</si>
  <si>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</si>
  <si>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</si>
  <si>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</si>
  <si>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</si>
  <si>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</si>
  <si>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</si>
  <si>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</si>
  <si>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</si>
  <si>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</si>
  <si>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</si>
  <si>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</si>
  <si>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</si>
  <si>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</si>
  <si>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</si>
  <si>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</si>
  <si>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</si>
  <si>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</si>
  <si>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</si>
  <si>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</si>
  <si>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</si>
  <si>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</si>
  <si>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</si>
  <si>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</si>
  <si>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</si>
  <si>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</si>
  <si>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</si>
  <si>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</si>
  <si>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</si>
  <si>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</si>
  <si>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</si>
  <si>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</si>
  <si>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</si>
  <si>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</si>
  <si>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</si>
  <si>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</si>
  <si>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</si>
  <si>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</si>
  <si>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</si>
  <si>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</si>
  <si>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</si>
  <si>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</si>
  <si>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</si>
  <si>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</si>
  <si>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</si>
  <si>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</si>
  <si>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</si>
  <si>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</si>
  <si>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</si>
  <si>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</si>
  <si>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</si>
  <si>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</si>
  <si>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</si>
  <si>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</si>
  <si>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</si>
  <si>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</si>
  <si>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</si>
  <si>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</si>
  <si>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</si>
  <si>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</si>
  <si>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</si>
  <si>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</si>
  <si>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</si>
  <si>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</si>
  <si>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</si>
  <si>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</si>
  <si>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</si>
  <si>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</si>
  <si>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</si>
  <si>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</si>
  <si>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</si>
  <si>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</si>
  <si>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</si>
  <si>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</si>
  <si>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</si>
  <si>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</si>
  <si>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</si>
  <si>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</si>
  <si>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</si>
  <si>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</si>
  <si>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</si>
  <si>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</si>
  <si>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</si>
  <si>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</si>
  <si>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</si>
  <si>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</si>
  <si>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</si>
  <si>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</si>
  <si>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</si>
  <si>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</si>
  <si>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</si>
  <si>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</si>
  <si>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</si>
  <si>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</si>
  <si>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</si>
  <si>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</si>
  <si>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</si>
  <si>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</si>
  <si>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</si>
  <si>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</si>
  <si>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</si>
  <si>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</si>
  <si>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</si>
  <si>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</si>
  <si>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</si>
  <si>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</si>
  <si>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</si>
  <si>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</si>
  <si>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</si>
  <si>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</si>
  <si>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</si>
  <si>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</si>
  <si>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</si>
  <si>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</si>
  <si>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</si>
  <si>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</si>
  <si>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</si>
  <si>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</si>
  <si>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</si>
  <si>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</si>
  <si>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</si>
  <si>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</si>
  <si>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</si>
  <si>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</si>
  <si>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</si>
  <si>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</si>
  <si>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</si>
  <si>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</si>
  <si>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</si>
  <si>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</si>
  <si>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</si>
  <si>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</si>
  <si>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</si>
  <si>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</si>
  <si>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</si>
  <si>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</si>
  <si>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</si>
  <si>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</si>
  <si>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</si>
  <si>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</si>
  <si>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</si>
  <si>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</si>
  <si>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</si>
  <si>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</si>
  <si>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</si>
  <si>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</si>
  <si>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</si>
  <si>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</si>
  <si>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</si>
  <si>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</si>
  <si>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</si>
  <si>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</si>
  <si>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</si>
  <si>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</si>
  <si>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</si>
  <si>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</si>
  <si>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</si>
  <si>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</si>
  <si>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</si>
  <si>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</si>
  <si>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</si>
  <si>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</si>
  <si>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</si>
  <si>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</si>
  <si>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</si>
  <si>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</si>
  <si>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</si>
  <si>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</si>
  <si>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</si>
  <si>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</si>
  <si>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</si>
  <si>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</si>
  <si>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</si>
  <si>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</si>
  <si>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</si>
  <si>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</si>
  <si>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</si>
  <si>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</si>
  <si>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</si>
  <si>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</si>
  <si>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</si>
  <si>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</si>
  <si>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</si>
  <si>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</si>
  <si>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</si>
  <si>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</si>
  <si>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</si>
  <si>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</si>
  <si>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</si>
  <si>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</si>
  <si>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</si>
  <si>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</si>
  <si>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</si>
  <si>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</si>
  <si>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</si>
  <si>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</si>
  <si>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</si>
  <si>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</si>
  <si>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</si>
  <si>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</si>
  <si>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</si>
  <si>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</si>
  <si>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</si>
  <si>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</si>
  <si>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</si>
  <si>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</si>
  <si>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</si>
  <si>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</si>
  <si>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</si>
  <si>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</si>
  <si>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</si>
  <si>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</si>
  <si>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</si>
  <si>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</si>
  <si>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</si>
  <si>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</si>
  <si>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</si>
  <si>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</si>
  <si>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</si>
  <si>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</si>
  <si>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</si>
  <si>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</si>
  <si>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</si>
  <si>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</si>
  <si>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</si>
  <si>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</si>
  <si>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</si>
  <si>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</si>
  <si>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</si>
  <si>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</si>
  <si>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</si>
  <si>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</si>
  <si>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</si>
  <si>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</si>
  <si>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</si>
  <si>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</si>
  <si>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</si>
  <si>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</si>
  <si>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</si>
  <si>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</si>
  <si>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</si>
  <si>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</si>
  <si>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</si>
  <si>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</si>
  <si>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</si>
  <si>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</si>
  <si>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</si>
  <si>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</si>
  <si>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</si>
  <si>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</si>
  <si>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</si>
  <si>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</si>
  <si>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</si>
  <si>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</si>
  <si>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</si>
  <si>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</si>
  <si>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</si>
  <si>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</si>
  <si>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</si>
  <si>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</si>
  <si>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</si>
  <si>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</si>
  <si>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</si>
  <si>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</si>
  <si>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</si>
  <si>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</si>
  <si>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</si>
  <si>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</si>
  <si>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</si>
  <si>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</si>
  <si>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</si>
  <si>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</si>
  <si>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</si>
  <si>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</si>
  <si>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</si>
  <si>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</si>
  <si>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</si>
  <si>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</si>
  <si>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</si>
  <si>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</si>
  <si>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</si>
  <si>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</si>
  <si>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</si>
  <si>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</si>
  <si>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</si>
  <si>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</si>
  <si>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</si>
  <si>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</si>
  <si>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</si>
  <si>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</si>
  <si>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</si>
  <si>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</si>
  <si>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</si>
  <si>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</si>
  <si>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</si>
  <si>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</si>
  <si>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</si>
  <si>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</si>
  <si>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</si>
  <si>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</si>
  <si>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</si>
  <si>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</si>
  <si>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</si>
  <si>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</si>
  <si>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</si>
  <si>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</si>
  <si>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</si>
  <si>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</si>
  <si>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</si>
  <si>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</si>
  <si>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</si>
  <si>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</si>
  <si>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</si>
  <si>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</si>
  <si>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</si>
  <si>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</si>
  <si>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</si>
  <si>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</si>
  <si>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</si>
  <si>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</si>
  <si>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</si>
  <si>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</si>
  <si>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</si>
  <si>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</si>
  <si>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</si>
  <si>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</si>
  <si>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</si>
  <si>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</si>
  <si>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</si>
  <si>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</si>
  <si>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</si>
  <si>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</si>
  <si>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</si>
  <si>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</si>
  <si>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</si>
  <si>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</si>
  <si>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</si>
  <si>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</si>
  <si>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</si>
  <si>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</si>
  <si>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</si>
  <si>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</si>
  <si>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</si>
  <si>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</si>
  <si>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</si>
  <si>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</si>
  <si>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</si>
  <si>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</si>
  <si>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</si>
  <si>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</si>
  <si>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</si>
  <si>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</si>
  <si>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</si>
  <si>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</si>
  <si>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</si>
  <si>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</si>
  <si>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</si>
  <si>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</si>
  <si>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</si>
  <si>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</si>
  <si>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</si>
  <si>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</si>
  <si>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</si>
  <si>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</si>
  <si>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</si>
  <si>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</si>
  <si>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</si>
  <si>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</si>
  <si>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</si>
  <si>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</si>
  <si>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</si>
  <si>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</si>
  <si>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</si>
  <si>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</si>
  <si>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</si>
  <si>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</si>
  <si>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</si>
  <si>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</si>
  <si>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</si>
  <si>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</si>
  <si>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</si>
  <si>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</si>
  <si>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</si>
  <si>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</si>
  <si>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</si>
  <si>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</si>
  <si>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</si>
  <si>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</si>
  <si>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</si>
  <si>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</si>
  <si>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</si>
  <si>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</si>
  <si>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</si>
  <si>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</si>
  <si>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</si>
  <si>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</si>
  <si>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</si>
  <si>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</si>
  <si>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</si>
  <si>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</si>
  <si>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</si>
  <si>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</si>
  <si>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</si>
  <si>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</si>
  <si>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</si>
  <si>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</si>
  <si>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</si>
  <si>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</si>
  <si>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</si>
  <si>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</si>
  <si>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</si>
  <si>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</si>
  <si>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</si>
  <si>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</si>
  <si>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</si>
  <si>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</si>
  <si>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</si>
  <si>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</si>
  <si>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</si>
  <si>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</si>
  <si>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</si>
  <si>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</si>
  <si>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</si>
  <si>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</si>
  <si>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</si>
  <si>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</si>
  <si>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</si>
  <si>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</si>
  <si>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</si>
  <si>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</si>
  <si>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</si>
  <si>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</si>
  <si>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</si>
  <si>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</si>
  <si>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</si>
  <si>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</si>
  <si>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</si>
  <si>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</si>
  <si>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</si>
  <si>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</si>
  <si>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</si>
  <si>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</si>
  <si>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</si>
  <si>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</si>
  <si>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</si>
  <si>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</si>
  <si>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</si>
  <si>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</si>
  <si>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</si>
  <si>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</si>
  <si>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</si>
  <si>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</si>
  <si>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</si>
  <si>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</si>
  <si>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</si>
  <si>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</si>
  <si>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</si>
  <si>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</si>
  <si>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</si>
  <si>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</si>
  <si>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</si>
  <si>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</si>
  <si>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</si>
  <si>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</si>
  <si>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</si>
  <si>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</si>
  <si>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</si>
  <si>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</si>
  <si>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</si>
  <si>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</si>
  <si>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</si>
  <si>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</si>
  <si>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</si>
  <si>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</si>
  <si>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</si>
  <si>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</si>
  <si>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</si>
  <si>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</si>
  <si>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</si>
  <si>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</si>
  <si>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</si>
  <si>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</si>
  <si>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</si>
  <si>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</si>
  <si>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</si>
  <si>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</si>
  <si>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</si>
  <si>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</si>
  <si>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</si>
  <si>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</si>
  <si>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</si>
  <si>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</si>
  <si>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</si>
  <si>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</si>
  <si>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</si>
  <si>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</si>
  <si>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</si>
  <si>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</si>
  <si>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</si>
  <si>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</si>
  <si>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</si>
  <si>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</si>
  <si>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</si>
  <si>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</si>
  <si>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</si>
  <si>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</si>
  <si>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</si>
  <si>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</si>
  <si>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</si>
  <si>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</si>
  <si>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</si>
  <si>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</si>
  <si>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</si>
  <si>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</si>
  <si>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</si>
  <si>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</si>
  <si>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</si>
  <si>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</si>
  <si>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</si>
  <si>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</si>
  <si>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</si>
  <si>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</si>
  <si>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</si>
  <si>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</si>
  <si>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</si>
  <si>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</si>
  <si>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</si>
  <si>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</si>
  <si>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</si>
  <si>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</si>
  <si>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</si>
  <si>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</si>
  <si>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</si>
  <si>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</si>
  <si>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</si>
  <si>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</si>
  <si>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</si>
  <si>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</si>
  <si>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</si>
  <si>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</si>
  <si>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</si>
  <si>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</si>
  <si>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</si>
  <si>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</si>
  <si>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</si>
  <si>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</si>
  <si>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</si>
  <si>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</si>
  <si>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</si>
  <si>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</si>
  <si>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</si>
  <si>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</si>
  <si>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</si>
  <si>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</si>
  <si>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</si>
  <si>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</si>
  <si>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</si>
  <si>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</si>
  <si>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</si>
  <si>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</si>
  <si>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</si>
  <si>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</si>
  <si>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</si>
  <si>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</si>
  <si>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</si>
  <si>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</si>
  <si>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</si>
  <si>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</si>
  <si>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</si>
  <si>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</si>
  <si>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</si>
  <si>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</si>
  <si>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</si>
  <si>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</si>
  <si>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</si>
  <si>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</si>
  <si>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</si>
  <si>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</si>
  <si>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</si>
  <si>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</si>
  <si>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</si>
  <si>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</si>
  <si>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</si>
  <si>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</si>
  <si>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</si>
  <si>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</si>
  <si>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</si>
  <si>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</si>
  <si>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</si>
  <si>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</si>
  <si>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</si>
  <si>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</si>
  <si>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</si>
  <si>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</si>
  <si>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</si>
  <si>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</si>
  <si>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</si>
  <si>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</si>
  <si>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</si>
  <si>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</si>
  <si>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</si>
  <si>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</si>
  <si>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</si>
  <si>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</si>
  <si>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</si>
  <si>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</si>
  <si>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</si>
  <si>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</si>
  <si>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</si>
  <si>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</si>
  <si>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</si>
  <si>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</si>
  <si>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</si>
  <si>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</si>
  <si>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</si>
  <si>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</si>
  <si>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</si>
  <si>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</si>
  <si>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</si>
  <si>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</si>
  <si>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</si>
  <si>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</si>
  <si>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</si>
  <si>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</si>
  <si>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</si>
  <si>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</si>
  <si>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</si>
  <si>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</si>
  <si>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</si>
  <si>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</si>
  <si>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</si>
  <si>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</si>
  <si>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</si>
  <si>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</si>
  <si>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</si>
  <si>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</si>
  <si>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</si>
  <si>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</si>
  <si>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</si>
  <si>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</si>
  <si>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</si>
  <si>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</si>
  <si>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</si>
  <si>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</si>
  <si>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</si>
  <si>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</si>
  <si>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</si>
  <si>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</si>
  <si>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</si>
  <si>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</si>
  <si>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</si>
  <si>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</si>
  <si>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</si>
  <si>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</si>
  <si>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</si>
  <si>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</si>
  <si>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</si>
  <si>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</si>
  <si>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</si>
  <si>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</si>
  <si>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</si>
  <si>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</si>
  <si>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</si>
  <si>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</si>
  <si>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</si>
  <si>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</si>
  <si>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</si>
  <si>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</si>
  <si>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</si>
  <si>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</si>
  <si>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</si>
  <si>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</si>
  <si>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</si>
  <si>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</si>
  <si>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</si>
  <si>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</si>
  <si>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</si>
  <si>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</si>
  <si>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</si>
  <si>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</si>
  <si>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</si>
  <si>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</si>
  <si>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</si>
  <si>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</si>
  <si>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</si>
  <si>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</si>
  <si>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</si>
  <si>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</si>
  <si>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</si>
  <si>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</si>
  <si>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</si>
  <si>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</si>
  <si>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</si>
  <si>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</si>
  <si>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</si>
  <si>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</si>
  <si>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</si>
  <si>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</si>
  <si>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</si>
  <si>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</si>
  <si>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</si>
  <si>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</si>
  <si>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</si>
  <si>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</si>
  <si>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</si>
  <si>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</si>
  <si>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</si>
  <si>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</si>
  <si>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</si>
  <si>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</si>
  <si>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</si>
  <si>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</si>
  <si>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</si>
  <si>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</si>
  <si>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</si>
  <si>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</si>
  <si>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</si>
  <si>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</si>
  <si>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</si>
  <si>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</si>
  <si>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</si>
  <si>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</si>
  <si>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</si>
  <si>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</si>
  <si>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</si>
  <si>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</si>
  <si>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</si>
  <si>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</si>
  <si>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</si>
  <si>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</si>
  <si>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</si>
  <si>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</si>
  <si>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</si>
  <si>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</si>
  <si>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</si>
  <si>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</si>
  <si>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</si>
  <si>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</si>
  <si>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</si>
  <si>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</si>
  <si>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</si>
  <si>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</si>
  <si>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</si>
  <si>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</si>
  <si>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</si>
  <si>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</si>
  <si>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</si>
  <si>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</si>
  <si>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</si>
  <si>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</si>
  <si>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</si>
  <si>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</si>
  <si>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</si>
  <si>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</si>
  <si>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</si>
  <si>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</si>
  <si>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</si>
  <si>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</si>
  <si>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</si>
  <si>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</si>
  <si>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</si>
  <si>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</si>
  <si>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</si>
  <si>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</si>
  <si>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</si>
  <si>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</si>
  <si>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</si>
  <si>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</si>
  <si>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</si>
  <si>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</si>
  <si>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</si>
  <si>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</si>
  <si>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</si>
  <si>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</si>
  <si>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</si>
  <si>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</si>
  <si>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</si>
  <si>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</si>
  <si>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</si>
  <si>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</si>
  <si>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</si>
  <si>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</si>
  <si>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</si>
  <si>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</si>
  <si>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</si>
  <si>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</si>
  <si>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</si>
  <si>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</si>
  <si>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</si>
  <si>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</si>
  <si>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</si>
  <si>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</si>
  <si>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</si>
  <si>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</si>
  <si>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</si>
  <si>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</si>
  <si>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</si>
  <si>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</si>
  <si>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</si>
  <si>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</si>
  <si>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</si>
  <si>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</si>
  <si>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</si>
  <si>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</si>
  <si>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</si>
  <si>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</si>
  <si>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</si>
  <si>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</si>
  <si>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</si>
  <si>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</si>
  <si>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</si>
  <si>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</si>
  <si>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</si>
  <si>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</si>
  <si>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</si>
  <si>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</si>
  <si>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</si>
  <si>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</si>
  <si>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</si>
  <si>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</si>
  <si>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</si>
  <si>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</si>
  <si>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</si>
  <si>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</si>
  <si>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</si>
  <si>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</si>
  <si>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</si>
  <si>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</si>
  <si>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</si>
  <si>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</si>
  <si>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</si>
  <si>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</si>
  <si>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</si>
  <si>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</si>
  <si>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</si>
  <si>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</si>
  <si>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</si>
  <si>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</si>
  <si>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</si>
  <si>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</si>
  <si>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</si>
  <si>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</si>
  <si>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</si>
  <si>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</si>
  <si>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</si>
  <si>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</si>
  <si>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</si>
  <si>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</si>
  <si>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</si>
  <si>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</si>
  <si>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</si>
  <si>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</si>
  <si>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</si>
  <si>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</si>
  <si>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</si>
  <si>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</si>
  <si>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</si>
  <si>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</si>
  <si>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</si>
  <si>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</si>
  <si>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</si>
  <si>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</si>
  <si>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</si>
  <si>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</si>
  <si>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</si>
  <si>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</si>
  <si>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</si>
  <si>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</si>
  <si>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</si>
  <si>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</si>
  <si>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</si>
  <si>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</si>
  <si>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</si>
  <si>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</si>
  <si>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</si>
  <si>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</si>
  <si>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</si>
  <si>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</si>
  <si>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</si>
  <si>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</si>
  <si>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</si>
  <si>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</si>
  <si>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</si>
  <si>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</si>
  <si>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</si>
  <si>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</si>
  <si>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</si>
  <si>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</si>
  <si>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</si>
  <si>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</si>
  <si>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</si>
  <si>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</si>
  <si>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</si>
  <si>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</si>
  <si>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</si>
  <si>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</si>
  <si>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</si>
  <si>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</si>
  <si>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</si>
  <si>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</si>
  <si>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</si>
  <si>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</si>
  <si>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</si>
  <si>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</si>
  <si>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</si>
  <si>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</si>
  <si>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</si>
  <si>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</si>
  <si>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</si>
  <si>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</si>
  <si>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</si>
  <si>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</si>
  <si>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</si>
  <si>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</si>
  <si>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</si>
  <si>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</si>
  <si>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</si>
  <si>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</si>
  <si>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</si>
  <si>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</si>
  <si>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</si>
  <si>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</si>
  <si>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</si>
  <si>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</si>
  <si>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</si>
  <si>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</si>
  <si>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</si>
  <si>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</si>
  <si>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</si>
  <si>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</si>
  <si>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</si>
  <si>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</si>
  <si>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</si>
  <si>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</si>
  <si>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</si>
  <si>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</si>
  <si>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</si>
  <si>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</si>
  <si>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</si>
  <si>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</si>
  <si>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</si>
  <si>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</si>
  <si>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</si>
  <si>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</si>
  <si>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</si>
  <si>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</si>
  <si>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</si>
  <si>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</si>
  <si>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</si>
  <si>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</si>
  <si>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</si>
  <si>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</si>
  <si>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</si>
  <si>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</si>
  <si>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</si>
  <si>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</si>
  <si>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</si>
  <si>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</si>
  <si>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</si>
  <si>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</si>
  <si>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</si>
  <si>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</si>
  <si>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</si>
  <si>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</si>
  <si>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</si>
  <si>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</si>
  <si>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</si>
  <si>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</si>
  <si>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</si>
  <si>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</si>
  <si>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</si>
  <si>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</si>
  <si>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</si>
  <si>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</si>
  <si>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</si>
  <si>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</si>
  <si>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</si>
  <si>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</si>
  <si>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</si>
  <si>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</si>
  <si>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</si>
  <si>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</si>
  <si>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</si>
  <si>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</si>
  <si>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</si>
  <si>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</si>
  <si>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</si>
  <si>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</si>
  <si>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</si>
  <si>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</si>
  <si>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</si>
  <si>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</si>
  <si>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</si>
  <si>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</si>
  <si>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</si>
  <si>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</si>
  <si>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</si>
  <si>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</si>
  <si>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</si>
  <si>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</si>
  <si>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</si>
  <si>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</si>
  <si>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</si>
  <si>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</si>
  <si>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</si>
  <si>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</si>
  <si>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</si>
  <si>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</si>
  <si>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</si>
  <si>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</si>
  <si>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</si>
  <si>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</si>
  <si>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</si>
  <si>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</si>
  <si>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</si>
  <si>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</si>
  <si>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</si>
  <si>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</si>
  <si>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</si>
  <si>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</si>
  <si>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</si>
  <si>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</si>
  <si>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</si>
  <si>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</si>
  <si>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</si>
  <si>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</si>
  <si>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</si>
  <si>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</si>
  <si>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</si>
  <si>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</si>
  <si>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</si>
  <si>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</si>
  <si>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</si>
  <si>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</si>
  <si>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</si>
  <si>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</si>
  <si>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</si>
  <si>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</si>
  <si>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</si>
  <si>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</si>
  <si>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</si>
  <si>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</si>
  <si>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</si>
  <si>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</si>
  <si>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</si>
  <si>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</si>
  <si>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</si>
  <si>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</si>
  <si>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</si>
  <si>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</si>
  <si>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</si>
  <si>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</si>
  <si>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</si>
  <si>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</si>
  <si>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</si>
  <si>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</si>
  <si>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</si>
  <si>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</si>
  <si>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</si>
  <si>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</si>
  <si>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</si>
  <si>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</si>
  <si>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</si>
  <si>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</si>
  <si>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</si>
  <si>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</si>
  <si>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</si>
  <si>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</si>
  <si>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</si>
  <si>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</si>
  <si>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</si>
  <si>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</si>
  <si>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</si>
  <si>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</si>
  <si>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</si>
  <si>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</si>
  <si>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</si>
  <si>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</si>
  <si>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</si>
  <si>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</si>
  <si>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</si>
  <si>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</si>
  <si>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</si>
  <si>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</si>
  <si>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</si>
  <si>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</si>
  <si>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</si>
  <si>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</si>
  <si>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</si>
  <si>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</si>
  <si>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</si>
  <si>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</si>
  <si>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</si>
  <si>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</si>
  <si>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</si>
  <si>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</si>
  <si>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</si>
  <si>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</si>
  <si>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</si>
  <si>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</si>
  <si>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</si>
  <si>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</si>
  <si>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</si>
  <si>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</si>
  <si>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</si>
  <si>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</si>
  <si>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</si>
  <si>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</si>
  <si>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</si>
  <si>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</si>
  <si>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</si>
  <si>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</si>
  <si>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</si>
  <si>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</si>
  <si>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</si>
  <si>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</si>
  <si>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</si>
  <si>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</si>
  <si>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</si>
  <si>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</si>
  <si>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</si>
  <si>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</si>
  <si>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</si>
  <si>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</si>
  <si>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</si>
  <si>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</si>
  <si>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</si>
  <si>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</si>
  <si>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</si>
  <si>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</si>
  <si>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</si>
  <si>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</si>
  <si>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</si>
  <si>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</si>
  <si>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</si>
  <si>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</si>
  <si>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</si>
  <si>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</si>
  <si>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</si>
  <si>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</si>
  <si>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</si>
  <si>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</si>
  <si>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</si>
  <si>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</si>
  <si>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</si>
  <si>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</si>
  <si>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</si>
  <si>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</si>
  <si>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</si>
  <si>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</si>
  <si>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</si>
  <si>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</si>
  <si>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</si>
  <si>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</si>
  <si>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</si>
  <si>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</si>
  <si>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</si>
  <si>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</si>
  <si>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</si>
  <si>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</si>
  <si>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</si>
  <si>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</si>
  <si>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</si>
  <si>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</si>
  <si>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</si>
  <si>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</si>
  <si>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</si>
  <si>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</si>
  <si>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</si>
  <si>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</si>
  <si>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</si>
  <si>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</si>
  <si>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</si>
  <si>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</si>
  <si>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</si>
  <si>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</si>
  <si>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</si>
  <si>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</si>
  <si>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</si>
  <si>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</si>
  <si>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</si>
  <si>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</si>
  <si>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</si>
  <si>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</si>
  <si>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</si>
  <si>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</si>
  <si>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</si>
  <si>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</si>
  <si>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</si>
  <si>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</si>
  <si>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</si>
  <si>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</si>
  <si>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</si>
  <si>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</si>
  <si>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</si>
  <si>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</si>
  <si>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</si>
  <si>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</si>
  <si>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</si>
  <si>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</si>
  <si>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</si>
  <si>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</si>
  <si>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</si>
  <si>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</si>
  <si>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</si>
  <si>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</si>
  <si>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</si>
  <si>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</si>
  <si>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</si>
  <si>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</si>
  <si>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</si>
  <si>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</si>
  <si>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</si>
  <si>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</si>
  <si>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</si>
  <si>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</si>
  <si>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</si>
  <si>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</si>
  <si>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</si>
  <si>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</si>
  <si>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</si>
  <si>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</si>
  <si>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</si>
  <si>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</si>
  <si>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</si>
  <si>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</si>
  <si>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</si>
  <si>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</si>
  <si>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</si>
  <si>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</si>
  <si>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</si>
  <si>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</si>
  <si>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</si>
  <si>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</si>
  <si>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</si>
  <si>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</si>
  <si>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</si>
  <si>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</si>
  <si>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</si>
  <si>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</si>
  <si>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</si>
  <si>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</si>
  <si>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</si>
  <si>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</si>
  <si>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</si>
  <si>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</si>
  <si>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</si>
  <si>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</si>
  <si>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</si>
  <si>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</si>
  <si>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</si>
  <si>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</si>
  <si>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</si>
  <si>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</si>
  <si>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</si>
  <si>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</si>
  <si>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</si>
  <si>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</si>
  <si>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</si>
  <si>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</si>
  <si>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</si>
  <si>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</si>
  <si>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</si>
  <si>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</si>
  <si>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</si>
  <si>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</si>
  <si>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</si>
  <si>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</si>
  <si>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</si>
  <si>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</si>
  <si>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</si>
  <si>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</si>
  <si>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</si>
  <si>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</si>
  <si>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</si>
  <si>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</si>
  <si>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</si>
  <si>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</si>
  <si>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</si>
  <si>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</si>
  <si>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</si>
  <si>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</si>
  <si>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</si>
  <si>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</si>
  <si>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</si>
  <si>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</si>
  <si>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</si>
  <si>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</si>
  <si>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</si>
  <si>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</si>
  <si>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</si>
  <si>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</si>
  <si>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</si>
  <si>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</si>
  <si>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</si>
  <si>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</si>
  <si>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</si>
  <si>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</si>
  <si>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</si>
  <si>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</si>
  <si>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</si>
  <si>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</si>
  <si>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</si>
  <si>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</si>
  <si>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</si>
  <si>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</si>
  <si>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</si>
  <si>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</si>
  <si>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</si>
  <si>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</si>
  <si>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</si>
  <si>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</si>
  <si>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</si>
  <si>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</si>
  <si>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</si>
  <si>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</si>
  <si>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</si>
  <si>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</si>
  <si>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</si>
  <si>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</si>
  <si>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</si>
  <si>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</si>
  <si>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</si>
  <si>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</si>
  <si>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</si>
  <si>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</si>
  <si>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</si>
  <si>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</si>
  <si>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</si>
  <si>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</si>
  <si>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</si>
  <si>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</si>
  <si>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</si>
  <si>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</si>
  <si>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</si>
  <si>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</si>
  <si>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</si>
  <si>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</si>
  <si>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</si>
  <si>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</si>
  <si>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</si>
  <si>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</si>
  <si>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</si>
  <si>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</si>
  <si>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</si>
  <si>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</si>
  <si>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</si>
  <si>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</si>
  <si>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</si>
  <si>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</si>
  <si>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</si>
  <si>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</si>
  <si>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</si>
  <si>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</si>
  <si>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</si>
  <si>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</si>
  <si>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</si>
  <si>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</si>
  <si>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</si>
  <si>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</si>
  <si>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</si>
  <si>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</si>
  <si>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</si>
  <si>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</si>
  <si>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</si>
  <si>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</si>
  <si>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</si>
  <si>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</si>
  <si>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</si>
  <si>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</si>
  <si>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</si>
  <si>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</si>
  <si>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</si>
  <si>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</si>
  <si>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</si>
  <si>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</si>
  <si>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</si>
  <si>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</si>
  <si>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</si>
  <si>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</si>
  <si>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</si>
  <si>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</si>
  <si>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</si>
  <si>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</si>
  <si>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</si>
  <si>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</si>
  <si>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</si>
  <si>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</si>
  <si>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</si>
  <si>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</si>
  <si>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</si>
  <si>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</si>
  <si>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</si>
  <si>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</si>
  <si>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</si>
  <si>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</si>
  <si>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</si>
  <si>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</si>
  <si>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</si>
  <si>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</si>
  <si>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</si>
  <si>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</si>
  <si>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</si>
  <si>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</si>
  <si>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</si>
  <si>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</si>
  <si>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</si>
  <si>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</si>
  <si>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</si>
  <si>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</si>
  <si>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</si>
  <si>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</si>
  <si>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</si>
  <si>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</si>
  <si>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</si>
  <si>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</si>
  <si>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</si>
  <si>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</si>
  <si>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</si>
  <si>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</si>
  <si>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</si>
  <si>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</si>
  <si>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</si>
  <si>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</si>
  <si>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</si>
  <si>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</si>
  <si>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</si>
  <si>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</si>
  <si>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</si>
  <si>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</si>
  <si>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</si>
  <si>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</si>
  <si>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</si>
  <si>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</si>
  <si>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</si>
  <si>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</si>
  <si>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</si>
  <si>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</si>
  <si>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</si>
  <si>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</si>
  <si>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</si>
  <si>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</si>
  <si>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</si>
  <si>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</si>
  <si>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</si>
  <si>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</si>
  <si>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</si>
  <si>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</si>
  <si>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</si>
  <si>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</si>
  <si>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</si>
  <si>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</si>
  <si>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</si>
  <si>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</si>
  <si>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</si>
  <si>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</si>
  <si>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</si>
  <si>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</si>
  <si>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</si>
  <si>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</si>
  <si>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</si>
  <si>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</si>
  <si>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</si>
  <si>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</si>
  <si>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</si>
  <si>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</si>
  <si>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</si>
  <si>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</si>
  <si>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</si>
  <si>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</si>
  <si>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</si>
  <si>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</si>
  <si>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</si>
  <si>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</si>
  <si>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</si>
  <si>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</si>
  <si>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</si>
  <si>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</si>
  <si>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</si>
  <si>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</si>
  <si>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</si>
  <si>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</si>
  <si>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</si>
  <si>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</si>
  <si>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</si>
  <si>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</si>
  <si>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</si>
  <si>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</si>
  <si>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</si>
  <si>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</si>
  <si>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</si>
  <si>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</si>
  <si>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</si>
  <si>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</si>
  <si>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</si>
  <si>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</si>
  <si>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</si>
  <si>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</si>
  <si>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</si>
  <si>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</si>
  <si>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</si>
  <si>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</si>
  <si>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</si>
  <si>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</si>
  <si>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</si>
  <si>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</si>
  <si>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</si>
  <si>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</si>
  <si>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</si>
  <si>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</si>
  <si>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</si>
  <si>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</si>
  <si>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</si>
  <si>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</si>
  <si>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</si>
  <si>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</si>
  <si>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</si>
  <si>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</si>
  <si>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</si>
  <si>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</si>
  <si>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</si>
  <si>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</si>
  <si>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</si>
  <si>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</si>
  <si>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</si>
  <si>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</si>
  <si>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</si>
  <si>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</si>
  <si>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</si>
  <si>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</si>
  <si>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</si>
  <si>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</si>
  <si>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</si>
  <si>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</si>
  <si>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</si>
  <si>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</si>
  <si>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</si>
  <si>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</si>
  <si>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</si>
  <si>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</si>
  <si>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</si>
  <si>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</si>
  <si>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</si>
  <si>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</si>
  <si>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</si>
  <si>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</si>
  <si>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</si>
  <si>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</si>
  <si>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</si>
  <si>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</si>
  <si>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</si>
  <si>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</si>
  <si>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</si>
  <si>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</si>
  <si>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</si>
  <si>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</si>
  <si>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</si>
  <si>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</si>
  <si>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</si>
  <si>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</si>
  <si>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</si>
  <si>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</si>
  <si>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</si>
  <si>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</si>
  <si>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</si>
  <si>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</si>
  <si>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</si>
  <si>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</si>
  <si>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</si>
  <si>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</si>
  <si>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</si>
  <si>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</si>
  <si>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</si>
  <si>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</si>
  <si>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</si>
  <si>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</si>
  <si>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</si>
  <si>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</si>
  <si>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</si>
  <si>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</si>
  <si>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</si>
  <si>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</si>
  <si>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</si>
  <si>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</si>
  <si>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</si>
  <si>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</si>
  <si>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</si>
  <si>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</si>
  <si>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</si>
  <si>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</si>
  <si>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</si>
  <si>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</si>
  <si>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</si>
  <si>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</si>
  <si>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</si>
  <si>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</si>
  <si>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</si>
  <si>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</si>
  <si>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</si>
  <si>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</si>
  <si>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</si>
  <si>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</si>
  <si>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</si>
  <si>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</si>
  <si>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</si>
  <si>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</si>
  <si>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</si>
  <si>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</si>
  <si>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</si>
  <si>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</si>
  <si>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</si>
  <si>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</si>
  <si>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</si>
  <si>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</si>
  <si>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</si>
  <si>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</si>
  <si>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</si>
  <si>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</si>
  <si>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</si>
  <si>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</si>
  <si>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</si>
  <si>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</si>
  <si>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</si>
  <si>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</si>
  <si>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</si>
  <si>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</si>
  <si>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</si>
  <si>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</si>
  <si>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</si>
  <si>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</si>
  <si>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</si>
  <si>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</si>
  <si>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</si>
  <si>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</si>
  <si>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</si>
  <si>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</si>
  <si>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</si>
  <si>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</si>
  <si>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</si>
  <si>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</si>
  <si>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</si>
  <si>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</si>
  <si>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</si>
  <si>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</si>
  <si>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</si>
  <si>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</si>
  <si>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</si>
  <si>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</si>
  <si>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</si>
  <si>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</si>
  <si>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</si>
  <si>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</si>
  <si>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</si>
  <si>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</si>
  <si>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</si>
  <si>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</si>
  <si>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</si>
  <si>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</si>
  <si>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</si>
  <si>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</si>
  <si>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</si>
  <si>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</si>
  <si>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</si>
  <si>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</si>
  <si>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</si>
  <si>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</si>
  <si>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</si>
  <si>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</si>
  <si>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</si>
  <si>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</si>
  <si>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</si>
  <si>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</si>
  <si>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</si>
  <si>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</si>
  <si>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</si>
  <si>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</si>
  <si>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</si>
  <si>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</si>
  <si>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</si>
  <si>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</si>
  <si>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</si>
  <si>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</si>
  <si>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</si>
  <si>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</si>
  <si>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</si>
  <si>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</si>
  <si>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</si>
  <si>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</si>
  <si>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</si>
  <si>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</si>
  <si>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</si>
  <si>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</si>
  <si>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</si>
  <si>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</si>
  <si>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</si>
  <si>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</si>
  <si>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</si>
  <si>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</si>
  <si>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</si>
  <si>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</si>
  <si>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</si>
  <si>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</si>
  <si>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</si>
  <si>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</si>
  <si>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</si>
  <si>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</si>
  <si>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</si>
  <si>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</si>
  <si>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</si>
  <si>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</si>
  <si>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</si>
  <si>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</si>
  <si>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</si>
  <si>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</si>
  <si>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</si>
  <si>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</si>
  <si>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</si>
  <si>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</si>
  <si>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</si>
  <si>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</si>
  <si>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</si>
  <si>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</si>
  <si>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</si>
  <si>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</si>
  <si>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</si>
  <si>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</si>
  <si>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</si>
  <si>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</si>
  <si>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</si>
  <si>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</si>
  <si>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</si>
  <si>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</si>
  <si>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</si>
  <si>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</si>
  <si>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</si>
  <si>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</si>
  <si>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</si>
  <si>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</si>
  <si>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</si>
  <si>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</si>
  <si>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</si>
  <si>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</si>
  <si>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</si>
  <si>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</si>
  <si>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</si>
  <si>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</si>
  <si>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</si>
  <si>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</si>
  <si>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</si>
  <si>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</si>
  <si>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</si>
  <si>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</si>
  <si>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</si>
  <si>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</si>
  <si>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</si>
  <si>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</si>
  <si>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</si>
  <si>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</si>
  <si>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</si>
  <si>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</si>
  <si>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</si>
  <si>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</si>
  <si>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</si>
  <si>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</si>
  <si>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</si>
  <si>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</si>
  <si>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</si>
  <si>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</si>
  <si>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</si>
  <si>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</si>
  <si>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</si>
  <si>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</si>
  <si>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</si>
  <si>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</si>
  <si>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</si>
  <si>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</si>
  <si>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</si>
  <si>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</si>
  <si>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</si>
  <si>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</si>
  <si>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</si>
  <si>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</si>
  <si>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</si>
  <si>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</si>
  <si>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</si>
  <si>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</si>
  <si>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</si>
  <si>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</si>
  <si>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</si>
  <si>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</si>
  <si>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</si>
  <si>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</si>
  <si>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</si>
  <si>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</si>
  <si>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</si>
  <si>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</si>
  <si>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</si>
  <si>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</si>
  <si>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</si>
  <si>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</si>
  <si>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</si>
  <si>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</si>
  <si>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</si>
  <si>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</si>
  <si>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</si>
  <si>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</si>
  <si>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</si>
  <si>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</si>
  <si>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</si>
  <si>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</si>
  <si>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</si>
  <si>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</si>
  <si>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</si>
  <si>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</si>
  <si>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</si>
  <si>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</si>
  <si>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</si>
  <si>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</si>
  <si>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</si>
  <si>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</si>
  <si>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</si>
  <si>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</si>
  <si>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</si>
  <si>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</si>
  <si>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</si>
  <si>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</si>
  <si>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</si>
  <si>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</si>
  <si>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</si>
  <si>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</si>
  <si>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</si>
  <si>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</si>
  <si>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</si>
  <si>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</si>
  <si>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</si>
  <si>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</si>
  <si>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</si>
  <si>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</si>
  <si>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</si>
  <si>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</si>
  <si>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</si>
  <si>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</si>
  <si>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</si>
  <si>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</si>
  <si>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</si>
  <si>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</si>
  <si>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</si>
  <si>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</si>
  <si>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</si>
  <si>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</si>
  <si>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</si>
  <si>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</si>
  <si>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</si>
  <si>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</si>
  <si>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</si>
  <si>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</si>
  <si>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</si>
  <si>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</si>
  <si>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</si>
  <si>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</si>
  <si>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</si>
  <si>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</si>
  <si>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</si>
  <si>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</si>
  <si>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</si>
  <si>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</si>
  <si>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</si>
  <si>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</si>
  <si>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</si>
  <si>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</si>
  <si>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</si>
  <si>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</si>
  <si>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</si>
  <si>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</si>
  <si>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</si>
  <si>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</si>
  <si>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</si>
  <si>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</si>
  <si>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</si>
  <si>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</si>
  <si>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</si>
  <si>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</si>
  <si>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</si>
  <si>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</si>
  <si>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</si>
  <si>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</si>
  <si>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</si>
  <si>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</si>
  <si>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</si>
  <si>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</si>
  <si>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</si>
  <si>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</si>
  <si>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</si>
  <si>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</si>
  <si>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</si>
  <si>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</si>
  <si>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</si>
  <si>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</si>
  <si>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</si>
  <si>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</si>
  <si>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</si>
  <si>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</si>
  <si>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</si>
  <si>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</si>
  <si>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</si>
  <si>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</si>
  <si>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</si>
  <si>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</si>
  <si>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</si>
  <si>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</si>
  <si>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</si>
  <si>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</si>
  <si>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</si>
  <si>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</si>
  <si>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</si>
  <si>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</si>
  <si>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</si>
  <si>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</si>
  <si>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</si>
  <si>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</si>
  <si>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</si>
  <si>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</si>
  <si>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</si>
  <si>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</si>
  <si>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</si>
  <si>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</si>
  <si>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</si>
  <si>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</si>
  <si>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</si>
  <si>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</si>
  <si>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</si>
  <si>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</si>
  <si>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</si>
  <si>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</si>
  <si>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</si>
  <si>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</si>
  <si>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</si>
  <si>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</si>
  <si>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</si>
  <si>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</si>
  <si>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</si>
  <si>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</si>
  <si>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</si>
  <si>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</si>
  <si>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</si>
  <si>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</si>
  <si>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</si>
  <si>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</si>
  <si>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</si>
  <si>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</si>
  <si>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</si>
  <si>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</si>
  <si>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</si>
  <si>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</si>
  <si>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</si>
  <si>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</si>
  <si>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</si>
  <si>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</si>
  <si>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</si>
  <si>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</si>
  <si>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</si>
  <si>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</si>
  <si>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</si>
  <si>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</si>
  <si>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</si>
  <si>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</si>
  <si>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</si>
  <si>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</si>
  <si>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</si>
  <si>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</si>
  <si>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</si>
  <si>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</si>
  <si>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</si>
  <si>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</si>
  <si>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</si>
  <si>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</si>
  <si>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</si>
  <si>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</si>
  <si>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</si>
  <si>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</si>
  <si>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</si>
  <si>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</si>
  <si>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</si>
  <si>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</si>
  <si>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</si>
  <si>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</si>
  <si>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</si>
  <si>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</si>
  <si>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</si>
  <si>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</si>
  <si>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</si>
  <si>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</si>
  <si>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</si>
  <si>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</si>
  <si>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</si>
  <si>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</si>
  <si>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</si>
  <si>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</si>
  <si>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</si>
  <si>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</si>
  <si>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</si>
  <si>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</si>
  <si>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</si>
  <si>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</si>
  <si>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</si>
  <si>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</si>
  <si>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</si>
  <si>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</si>
  <si>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</si>
  <si>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</si>
  <si>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</si>
  <si>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</si>
  <si>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</si>
  <si>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</si>
  <si>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</si>
  <si>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</si>
  <si>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</si>
  <si>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</si>
  <si>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</si>
  <si>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</si>
  <si>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</si>
  <si>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</si>
  <si>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</si>
  <si>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</si>
  <si>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</si>
  <si>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</si>
  <si>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</si>
  <si>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</si>
  <si>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</si>
  <si>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</si>
  <si>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</si>
  <si>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</si>
  <si>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</si>
  <si>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</si>
  <si>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</si>
  <si>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</si>
  <si>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</si>
  <si>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</si>
  <si>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</si>
  <si>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</si>
  <si>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</si>
  <si>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</si>
  <si>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</si>
  <si>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</si>
  <si>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</si>
  <si>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</si>
  <si>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</si>
  <si>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</si>
  <si>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</si>
  <si>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</si>
  <si>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</si>
  <si>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</si>
  <si>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</si>
  <si>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</si>
  <si>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</si>
  <si>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</si>
  <si>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</si>
  <si>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</si>
  <si>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</si>
  <si>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</si>
  <si>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</si>
  <si>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</si>
  <si>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</si>
  <si>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</si>
  <si>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</si>
  <si>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</si>
  <si>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</si>
  <si>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</si>
  <si>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</si>
  <si>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</si>
  <si>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</si>
  <si>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</si>
  <si>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</si>
  <si>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</si>
  <si>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</si>
  <si>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</si>
  <si>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</si>
  <si>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</si>
  <si>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</si>
  <si>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</si>
  <si>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</si>
  <si>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</si>
  <si>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</si>
  <si>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</si>
  <si>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</si>
  <si>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</si>
  <si>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</si>
  <si>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</si>
  <si>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</si>
  <si>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</si>
  <si>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</si>
  <si>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</si>
  <si>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</si>
  <si>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</si>
  <si>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</si>
  <si>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</si>
  <si>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</si>
  <si>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</si>
  <si>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</si>
  <si>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</si>
  <si>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</si>
  <si>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</si>
  <si>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</si>
  <si>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</si>
  <si>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</si>
  <si>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</si>
  <si>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</si>
  <si>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</si>
  <si>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</si>
  <si>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</si>
  <si>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</si>
  <si>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</si>
  <si>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</si>
  <si>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</si>
  <si>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</si>
  <si>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</si>
  <si>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</si>
  <si>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</si>
  <si>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</si>
  <si>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</si>
  <si>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</si>
  <si>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</si>
  <si>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</si>
  <si>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</si>
  <si>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</si>
  <si>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</si>
  <si>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</si>
  <si>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</si>
  <si>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</si>
  <si>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</si>
  <si>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</si>
  <si>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</si>
  <si>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</si>
  <si>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</si>
  <si>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</si>
  <si>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</si>
  <si>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</si>
  <si>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</si>
  <si>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</si>
  <si>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</si>
  <si>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</si>
  <si>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</si>
  <si>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</si>
  <si>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</si>
  <si>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</si>
  <si>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</si>
  <si>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</si>
  <si>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</si>
  <si>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</si>
  <si>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</si>
  <si>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</si>
  <si>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</si>
  <si>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</si>
  <si>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</si>
  <si>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</si>
  <si>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</si>
  <si>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</si>
  <si>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</si>
  <si>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</si>
  <si>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</si>
  <si>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</si>
  <si>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</si>
  <si>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</si>
  <si>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</si>
  <si>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</si>
  <si>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</si>
  <si>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</si>
  <si>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</si>
  <si>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</si>
  <si>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</si>
  <si>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</si>
  <si>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</si>
  <si>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</si>
  <si>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</si>
  <si>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</si>
  <si>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</si>
  <si>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</si>
  <si>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</si>
  <si>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</si>
  <si>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</si>
  <si>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</si>
  <si>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</si>
  <si>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</si>
  <si>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</si>
  <si>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</si>
  <si>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</si>
  <si>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</si>
  <si>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</si>
  <si>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</si>
  <si>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</si>
  <si>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</si>
  <si>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</si>
  <si>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</si>
  <si>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</si>
  <si>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</si>
  <si>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</si>
  <si>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</si>
  <si>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</si>
  <si>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</si>
  <si>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</si>
  <si>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</si>
  <si>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</si>
  <si>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</si>
  <si>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</si>
  <si>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</si>
  <si>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</si>
  <si>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</si>
  <si>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</si>
  <si>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</si>
  <si>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</si>
  <si>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</si>
  <si>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</si>
  <si>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</si>
  <si>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</si>
  <si>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</si>
  <si>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</si>
  <si>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</si>
  <si>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</si>
  <si>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</si>
  <si>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</si>
  <si>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</si>
  <si>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</si>
  <si>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</si>
  <si>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</si>
  <si>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</si>
  <si>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</si>
  <si>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</si>
  <si>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</si>
  <si>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</si>
  <si>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</si>
  <si>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</si>
  <si>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</si>
  <si>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</si>
  <si>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</si>
  <si>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</si>
  <si>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</si>
  <si>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</si>
  <si>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</si>
  <si>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</si>
  <si>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</si>
  <si>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</si>
  <si>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</si>
  <si>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</si>
  <si>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</si>
  <si>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</si>
  <si>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</si>
  <si>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</si>
  <si>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</si>
  <si>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</si>
  <si>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</si>
  <si>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</si>
  <si>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</si>
  <si>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</si>
  <si>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</si>
  <si>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</si>
  <si>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</si>
  <si>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</si>
  <si>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</si>
  <si>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</si>
  <si>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</si>
  <si>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</si>
  <si>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</si>
  <si>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</si>
  <si>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</si>
  <si>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</si>
  <si>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</si>
  <si>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</si>
  <si>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</si>
  <si>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</si>
  <si>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</si>
  <si>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</si>
  <si>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</si>
  <si>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</si>
  <si>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</si>
  <si>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</si>
  <si>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</si>
  <si>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</si>
  <si>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</si>
  <si>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</si>
  <si>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</si>
  <si>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</si>
  <si>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</si>
  <si>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</si>
  <si>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</si>
  <si>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</si>
  <si>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</si>
  <si>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</si>
  <si>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</si>
  <si>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</si>
  <si>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</si>
  <si>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</si>
  <si>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</si>
  <si>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</si>
  <si>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</si>
  <si>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</si>
  <si>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</si>
  <si>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</si>
  <si>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</si>
  <si>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</si>
  <si>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</si>
  <si>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</si>
  <si>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</si>
  <si>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</si>
  <si>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</si>
  <si>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</si>
  <si>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</si>
  <si>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</si>
  <si>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</si>
  <si>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</si>
  <si>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</si>
  <si>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</si>
  <si>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</si>
  <si>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</si>
  <si>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</si>
  <si>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</si>
  <si>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</si>
  <si>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</si>
  <si>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</si>
  <si>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</si>
  <si>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</si>
  <si>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</si>
  <si>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</si>
  <si>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</si>
  <si>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</si>
  <si>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</si>
  <si>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</si>
  <si>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</si>
  <si>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</si>
  <si>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</si>
  <si>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</si>
  <si>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</si>
  <si>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</si>
  <si>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</si>
  <si>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</si>
  <si>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</si>
  <si>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</si>
  <si>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</si>
  <si>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</si>
  <si>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</si>
  <si>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</si>
  <si>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</si>
  <si>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</si>
  <si>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</si>
  <si>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</si>
  <si>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</si>
  <si>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</si>
  <si>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</si>
  <si>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</si>
  <si>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</si>
  <si>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</si>
  <si>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</si>
  <si>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</si>
  <si>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</si>
  <si>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</si>
  <si>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</si>
  <si>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</si>
  <si>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</si>
  <si>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</si>
  <si>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</si>
  <si>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</si>
  <si>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</si>
  <si>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</si>
  <si>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</si>
  <si>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</si>
  <si>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</si>
  <si>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</si>
  <si>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</si>
  <si>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</si>
  <si>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</si>
  <si>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</si>
  <si>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</si>
  <si>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</si>
  <si>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</si>
  <si>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</si>
  <si>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</si>
  <si>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</si>
  <si>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</si>
  <si>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</si>
  <si>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</si>
  <si>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</si>
  <si>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</si>
  <si>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</si>
  <si>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</si>
  <si>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</si>
  <si>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</si>
  <si>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</si>
  <si>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</si>
  <si>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</si>
  <si>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</si>
  <si>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</si>
  <si>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</si>
  <si>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</si>
  <si>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</si>
  <si>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</si>
  <si>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</si>
  <si>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</si>
  <si>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</si>
  <si>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</si>
  <si>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</si>
  <si>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</si>
  <si>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</si>
  <si>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</si>
  <si>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</si>
  <si>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</si>
  <si>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</si>
  <si>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</si>
  <si>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</si>
  <si>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</si>
  <si>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</si>
  <si>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</si>
  <si>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</si>
  <si>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</si>
  <si>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</si>
  <si>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</si>
  <si>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</si>
  <si>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</si>
  <si>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</si>
  <si>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</si>
  <si>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</si>
  <si>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</si>
  <si>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</si>
  <si>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</si>
  <si>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</si>
  <si>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</si>
  <si>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</si>
  <si>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</si>
  <si>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</si>
  <si>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</si>
  <si>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</si>
  <si>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</si>
  <si>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</si>
  <si>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</si>
  <si>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</si>
  <si>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</si>
  <si>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</si>
  <si>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</si>
  <si>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</si>
  <si>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</si>
  <si>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</si>
  <si>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</si>
  <si>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</si>
  <si>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</si>
  <si>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</si>
  <si>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</si>
  <si>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</si>
  <si>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</si>
  <si>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</si>
  <si>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</si>
  <si>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</si>
  <si>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</si>
  <si>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</si>
  <si>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</si>
  <si>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</si>
  <si>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</si>
  <si>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</si>
  <si>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</si>
  <si>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</si>
  <si>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</si>
  <si>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</si>
  <si>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</si>
  <si>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</si>
  <si>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</si>
  <si>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</si>
  <si>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</si>
  <si>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</si>
  <si>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</si>
  <si>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</si>
  <si>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</si>
  <si>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</si>
  <si>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</si>
  <si>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</si>
  <si>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</si>
  <si>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</si>
  <si>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</si>
  <si>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</si>
  <si>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</si>
  <si>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</si>
  <si>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</si>
  <si>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</si>
  <si>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</si>
  <si>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</si>
  <si>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</si>
  <si>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</si>
  <si>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</si>
  <si>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</si>
  <si>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</si>
  <si>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</si>
  <si>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</si>
  <si>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</si>
  <si>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</si>
  <si>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</si>
  <si>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</si>
  <si>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</si>
  <si>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</si>
  <si>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</si>
  <si>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</si>
  <si>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</si>
  <si>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</si>
  <si>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</si>
  <si>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</si>
  <si>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</si>
  <si>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</si>
  <si>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</si>
  <si>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</si>
  <si>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</si>
  <si>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</si>
  <si>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</si>
  <si>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</si>
  <si>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</si>
  <si>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</si>
  <si>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</si>
  <si>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</si>
  <si>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</si>
  <si>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</si>
  <si>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</si>
  <si>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</si>
  <si>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</si>
  <si>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</si>
  <si>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</si>
  <si>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</si>
  <si>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</si>
  <si>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</si>
  <si>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</si>
  <si>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</si>
  <si>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</si>
  <si>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</si>
  <si>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</si>
  <si>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</si>
  <si>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</si>
  <si>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</si>
  <si>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</si>
  <si>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</si>
  <si>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</si>
  <si>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</si>
  <si>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</si>
  <si>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</si>
  <si>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</si>
  <si>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</si>
  <si>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</si>
  <si>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</si>
  <si>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</si>
  <si>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</si>
  <si>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</si>
  <si>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</si>
  <si>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</si>
  <si>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</si>
  <si>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</si>
  <si>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</si>
  <si>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</si>
  <si>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</si>
  <si>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</si>
  <si>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</si>
  <si>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</si>
  <si>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</si>
  <si>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</si>
  <si>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</si>
  <si>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</si>
  <si>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</si>
  <si>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</si>
  <si>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</si>
  <si>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</si>
  <si>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</si>
  <si>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</si>
  <si>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</si>
  <si>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</si>
  <si>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</si>
  <si>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</si>
  <si>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</si>
  <si>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</si>
  <si>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</si>
  <si>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</si>
  <si>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</si>
  <si>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</si>
  <si>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</si>
  <si>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</si>
  <si>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</si>
  <si>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</si>
  <si>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</si>
  <si>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</si>
  <si>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</si>
  <si>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</si>
  <si>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</si>
  <si>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</si>
  <si>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</si>
  <si>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</si>
  <si>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</si>
  <si>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</si>
  <si>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</si>
  <si>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</si>
  <si>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</si>
  <si>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</si>
  <si>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</si>
  <si>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</si>
  <si>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</si>
  <si>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</si>
  <si>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</si>
  <si>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</si>
  <si>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</si>
  <si>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</si>
  <si>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</si>
  <si>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</si>
  <si>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</si>
  <si>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</si>
  <si>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</si>
  <si>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</si>
  <si>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</si>
  <si>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</si>
  <si>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</si>
  <si>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</si>
  <si>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</si>
  <si>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</si>
  <si>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</si>
  <si>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</si>
  <si>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</si>
  <si>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</si>
  <si>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</si>
  <si>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</si>
  <si>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</si>
  <si>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</si>
  <si>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</si>
  <si>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</si>
  <si>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</si>
  <si>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</si>
  <si>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</si>
  <si>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</si>
  <si>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</si>
  <si>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</si>
  <si>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</si>
  <si>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</si>
  <si>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</si>
  <si>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</si>
  <si>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</si>
  <si>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</si>
  <si>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</si>
  <si>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</si>
  <si>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</si>
  <si>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</si>
  <si>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</si>
  <si>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</si>
  <si>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</si>
  <si>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</si>
  <si>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</si>
  <si>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</si>
  <si>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</si>
  <si>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</si>
  <si>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</si>
  <si>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</si>
  <si>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</si>
  <si>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</si>
  <si>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</si>
  <si>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</si>
  <si>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</si>
  <si>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</si>
  <si>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</si>
  <si>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</si>
  <si>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</si>
  <si>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</si>
  <si>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</si>
  <si>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</si>
  <si>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</si>
  <si>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</si>
  <si>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</si>
  <si>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</si>
  <si>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</si>
  <si>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</si>
  <si>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</si>
  <si>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</si>
  <si>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</si>
  <si>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</si>
  <si>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</si>
  <si>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</si>
  <si>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</si>
  <si>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</si>
  <si>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</si>
  <si>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</si>
  <si>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</si>
  <si>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</si>
  <si>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</si>
  <si>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</si>
  <si>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</si>
  <si>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</si>
  <si>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</si>
  <si>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</si>
  <si>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</si>
  <si>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</si>
  <si>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</si>
  <si>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</si>
  <si>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</si>
  <si>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</si>
  <si>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</si>
  <si>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</si>
  <si>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</si>
  <si>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</si>
  <si>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</si>
  <si>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</si>
  <si>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</si>
  <si>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</si>
  <si>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</si>
  <si>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</si>
  <si>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</si>
  <si>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</si>
  <si>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</si>
  <si>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</si>
  <si>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</si>
  <si>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</si>
  <si>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</si>
  <si>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</si>
  <si>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</si>
  <si>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</si>
  <si>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</si>
  <si>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</si>
  <si>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</si>
  <si>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</si>
  <si>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</si>
  <si>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</si>
  <si>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</si>
  <si>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</si>
  <si>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</si>
  <si>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</si>
  <si>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</si>
  <si>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</si>
  <si>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</si>
  <si>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</si>
  <si>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</si>
  <si>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</si>
  <si>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</si>
  <si>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</si>
  <si>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</si>
  <si>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</si>
  <si>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</si>
  <si>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</si>
  <si>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</si>
  <si>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</si>
  <si>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</si>
  <si>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</si>
  <si>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</si>
  <si>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</si>
  <si>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</si>
  <si>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</si>
  <si>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</si>
  <si>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</si>
  <si>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</si>
  <si>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</si>
  <si>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</si>
  <si>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</si>
  <si>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</si>
  <si>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</si>
  <si>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</si>
  <si>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</si>
  <si>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</si>
  <si>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</si>
  <si>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</si>
  <si>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</si>
  <si>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</si>
  <si>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</si>
  <si>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</si>
  <si>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</si>
  <si>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</si>
  <si>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</si>
  <si>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</si>
  <si>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</si>
  <si>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</si>
  <si>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</si>
  <si>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</si>
  <si>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</si>
  <si>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</si>
  <si>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</si>
  <si>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</si>
  <si>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</si>
  <si>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</si>
  <si>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</si>
  <si>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</si>
  <si>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</si>
  <si>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</si>
  <si>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</si>
  <si>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</si>
  <si>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</si>
  <si>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</si>
  <si>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</si>
  <si>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</si>
  <si>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</si>
  <si>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</si>
  <si>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</si>
  <si>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</si>
  <si>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</si>
  <si>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</si>
  <si>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</si>
  <si>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</si>
  <si>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</si>
  <si>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</si>
  <si>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</si>
  <si>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</si>
  <si>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</si>
  <si>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</si>
  <si>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</si>
  <si>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</si>
  <si>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</si>
  <si>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</si>
  <si>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</si>
  <si>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</si>
  <si>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</si>
  <si>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</si>
  <si>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</si>
  <si>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</si>
  <si>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</si>
  <si>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</si>
  <si>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</si>
  <si>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</si>
  <si>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</si>
  <si>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</si>
  <si>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</si>
  <si>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</si>
  <si>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</si>
  <si>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</si>
  <si>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</si>
  <si>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</si>
  <si>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</si>
  <si>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</si>
  <si>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</si>
  <si>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</si>
  <si>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</si>
  <si>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</si>
  <si>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</si>
  <si>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</si>
  <si>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</si>
  <si>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</si>
  <si>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</si>
  <si>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</si>
  <si>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</si>
  <si>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</si>
  <si>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</si>
  <si>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</si>
  <si>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</si>
  <si>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</si>
  <si>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</si>
  <si>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</si>
  <si>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</si>
  <si>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</si>
  <si>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</si>
  <si>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</si>
  <si>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</si>
  <si>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</si>
  <si>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</si>
  <si>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</si>
  <si>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</si>
  <si>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</si>
  <si>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</si>
  <si>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</si>
  <si>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</si>
  <si>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</si>
  <si>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</si>
  <si>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</si>
  <si>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</si>
  <si>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</si>
  <si>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</si>
  <si>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</si>
  <si>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</si>
  <si>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</si>
  <si>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</si>
  <si>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</si>
  <si>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</si>
  <si>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</si>
  <si>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</si>
  <si>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</si>
  <si>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</si>
  <si>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</si>
  <si>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</si>
  <si>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</si>
  <si>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</si>
  <si>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</si>
  <si>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</si>
  <si>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</si>
  <si>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</si>
  <si>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</si>
  <si>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</si>
  <si>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</si>
  <si>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</si>
  <si>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</si>
  <si>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</si>
  <si>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</si>
  <si>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</si>
  <si>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</si>
  <si>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</si>
  <si>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</si>
  <si>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</si>
  <si>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</si>
  <si>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</si>
  <si>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</si>
  <si>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</si>
  <si>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</si>
  <si>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</si>
  <si>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</si>
  <si>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</si>
  <si>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</si>
  <si>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</si>
  <si>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</si>
  <si>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</si>
  <si>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</si>
  <si>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</si>
  <si>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</si>
  <si>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</si>
  <si>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</si>
  <si>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</si>
  <si>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</si>
  <si>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</si>
  <si>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</si>
  <si>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</si>
  <si>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</si>
  <si>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</si>
  <si>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</si>
  <si>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</si>
  <si>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</si>
  <si>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</si>
  <si>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</si>
  <si>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</si>
  <si>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</si>
  <si>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</si>
  <si>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</si>
  <si>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</si>
  <si>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</si>
  <si>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</si>
  <si>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</si>
  <si>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</si>
  <si>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</si>
  <si>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</si>
  <si>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</si>
  <si>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</si>
  <si>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</si>
  <si>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</si>
  <si>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</si>
  <si>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</si>
  <si>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</si>
  <si>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</si>
  <si>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</si>
  <si>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</si>
  <si>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</si>
  <si>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</si>
  <si>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</si>
  <si>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</si>
  <si>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</si>
  <si>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</si>
  <si>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</si>
  <si>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</si>
  <si>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</si>
  <si>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</si>
  <si>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</si>
  <si>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</si>
  <si>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</si>
  <si>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</si>
  <si>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</si>
  <si>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</si>
  <si>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</si>
  <si>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</si>
  <si>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</si>
  <si>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</si>
  <si>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</si>
  <si>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</si>
  <si>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</si>
  <si>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</si>
  <si>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</si>
  <si>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</si>
  <si>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</si>
  <si>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</si>
  <si>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</si>
  <si>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</si>
  <si>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</si>
  <si>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</si>
  <si>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</si>
  <si>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</si>
  <si>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</si>
  <si>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</si>
  <si>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</si>
  <si>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</si>
  <si>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</si>
  <si>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</si>
  <si>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</si>
  <si>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</si>
  <si>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</si>
  <si>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</si>
  <si>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</si>
  <si>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</si>
  <si>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</si>
  <si>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</si>
  <si>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</si>
  <si>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</si>
  <si>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</si>
  <si>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</si>
  <si>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</si>
  <si>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</si>
  <si>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</si>
  <si>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</si>
  <si>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</si>
  <si>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</si>
  <si>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</si>
  <si>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</si>
  <si>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</si>
  <si>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</si>
  <si>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</si>
  <si>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</si>
  <si>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</si>
  <si>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</si>
  <si>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</si>
  <si>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</si>
  <si>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</si>
  <si>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</si>
  <si>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</si>
  <si>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</si>
  <si>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</si>
  <si>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</si>
  <si>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</si>
  <si>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</si>
  <si>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</si>
  <si>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</si>
  <si>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</si>
  <si>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</si>
  <si>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</si>
  <si>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</si>
  <si>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</si>
  <si>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</si>
  <si>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</si>
  <si>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</si>
  <si>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</si>
  <si>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</si>
  <si>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</si>
  <si>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</si>
  <si>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</si>
  <si>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</si>
  <si>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</si>
  <si>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</si>
  <si>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</si>
  <si>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</si>
  <si>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</si>
  <si>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</si>
  <si>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</si>
  <si>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</si>
  <si>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</si>
  <si>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</si>
  <si>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</si>
  <si>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</si>
  <si>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</si>
  <si>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</si>
  <si>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</si>
  <si>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</si>
  <si>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</si>
  <si>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</si>
  <si>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</si>
  <si>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</si>
  <si>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</si>
  <si>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</si>
  <si>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</si>
  <si>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</si>
  <si>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</si>
  <si>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</si>
  <si>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</si>
  <si>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</si>
  <si>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</si>
  <si>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</si>
  <si>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</si>
  <si>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</si>
  <si>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</si>
  <si>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</si>
  <si>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</si>
  <si>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</si>
  <si>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</si>
  <si>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</si>
  <si>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</si>
  <si>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</si>
  <si>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</si>
  <si>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</si>
  <si>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</si>
  <si>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</si>
  <si>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</si>
  <si>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</si>
  <si>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</si>
  <si>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</si>
  <si>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</si>
  <si>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</si>
  <si>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</si>
  <si>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</si>
  <si>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</si>
  <si>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</si>
  <si>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</si>
  <si>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</si>
  <si>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</si>
  <si>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</si>
  <si>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</si>
  <si>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</si>
  <si>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</si>
  <si>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</si>
  <si>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</si>
  <si>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</si>
  <si>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</si>
  <si>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</si>
  <si>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</si>
  <si>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</si>
  <si>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</si>
  <si>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</si>
  <si>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</si>
  <si>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</si>
  <si>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</si>
  <si>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</si>
  <si>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</si>
  <si>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</si>
  <si>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</si>
  <si>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</si>
  <si>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</si>
  <si>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</si>
  <si>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</si>
  <si>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</si>
  <si>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</si>
  <si>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</si>
  <si>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</si>
  <si>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</si>
  <si>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</si>
  <si>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</si>
  <si>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</si>
  <si>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</si>
  <si>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</si>
  <si>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</si>
  <si>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</si>
  <si>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</si>
  <si>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</si>
  <si>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</si>
  <si>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</si>
  <si>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</si>
  <si>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</si>
  <si>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</si>
  <si>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</si>
  <si>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</si>
  <si>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</si>
  <si>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</si>
  <si>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</si>
  <si>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</si>
  <si>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</si>
  <si>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</si>
  <si>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</si>
  <si>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</si>
  <si>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</si>
  <si>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</si>
  <si>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</si>
  <si>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</si>
  <si>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</si>
  <si>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</si>
  <si>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</si>
  <si>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</si>
  <si>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</si>
  <si>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</si>
  <si>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</si>
  <si>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</si>
  <si>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</si>
  <si>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</si>
  <si>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</si>
  <si>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</si>
  <si>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</si>
  <si>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</si>
  <si>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</si>
  <si>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</si>
  <si>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</si>
  <si>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</si>
  <si>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</si>
  <si>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</si>
  <si>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</si>
  <si>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</si>
  <si>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</si>
  <si>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</si>
  <si>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</si>
  <si>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</si>
  <si>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</si>
  <si>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</si>
  <si>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</si>
  <si>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</si>
  <si>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</si>
  <si>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</si>
  <si>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</si>
  <si>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</si>
  <si>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</si>
  <si>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</si>
  <si>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</si>
  <si>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</si>
  <si>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</si>
  <si>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</si>
  <si>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</si>
  <si>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</si>
  <si>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</si>
  <si>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</si>
  <si>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</si>
  <si>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</si>
  <si>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</si>
  <si>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</si>
  <si>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</si>
  <si>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</si>
  <si>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</si>
  <si>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</si>
  <si>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</si>
  <si>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</si>
  <si>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</si>
  <si>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</si>
  <si>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</si>
  <si>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</si>
  <si>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</si>
  <si>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</si>
  <si>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</si>
  <si>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</si>
  <si>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</si>
  <si>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</si>
  <si>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</si>
  <si>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</si>
  <si>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</si>
  <si>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</si>
  <si>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</si>
  <si>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</si>
  <si>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</si>
  <si>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</si>
  <si>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</si>
  <si>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</si>
  <si>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</si>
  <si>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</si>
  <si>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</si>
  <si>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</si>
  <si>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</si>
  <si>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</si>
  <si>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</si>
  <si>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</si>
  <si>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</si>
  <si>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</si>
  <si>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</si>
  <si>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</si>
  <si>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</si>
  <si>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</si>
  <si>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</si>
  <si>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</si>
  <si>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</si>
  <si>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</si>
  <si>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</si>
  <si>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</si>
  <si>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</si>
  <si>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</si>
  <si>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</si>
  <si>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</si>
  <si>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</si>
  <si>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</si>
  <si>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</si>
  <si>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</si>
  <si>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</si>
  <si>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</si>
  <si>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</si>
  <si>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</si>
  <si>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</si>
  <si>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</si>
  <si>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</si>
  <si>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</si>
  <si>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</si>
  <si>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</si>
  <si>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</si>
  <si>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</si>
  <si>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</si>
  <si>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</si>
  <si>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</si>
  <si>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</si>
  <si>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</si>
  <si>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</si>
  <si>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</si>
  <si>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</si>
  <si>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</si>
  <si>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</si>
  <si>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</si>
  <si>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</si>
  <si>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</si>
  <si>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</si>
  <si>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</si>
  <si>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</si>
  <si>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</si>
  <si>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</si>
  <si>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</si>
  <si>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</si>
  <si>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</si>
  <si>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</si>
  <si>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</si>
  <si>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</si>
  <si>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</si>
  <si>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</si>
  <si>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</si>
  <si>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</si>
  <si>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</si>
  <si>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</si>
  <si>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</si>
  <si>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</si>
  <si>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</si>
  <si>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</si>
  <si>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</si>
  <si>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</si>
  <si>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</si>
  <si>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</si>
  <si>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</si>
  <si>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</si>
  <si>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</si>
  <si>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</si>
  <si>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</si>
  <si>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</si>
  <si>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</si>
  <si>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</si>
  <si>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</si>
  <si>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</si>
  <si>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</si>
  <si>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</si>
  <si>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</si>
  <si>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</si>
  <si>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</si>
  <si>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</si>
  <si>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</si>
  <si>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</si>
  <si>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</si>
  <si>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</si>
  <si>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</si>
  <si>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</si>
  <si>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</si>
  <si>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</si>
  <si>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</si>
  <si>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</si>
  <si>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</si>
  <si>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</si>
  <si>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</si>
  <si>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</si>
  <si>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</si>
  <si>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</si>
  <si>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</si>
  <si>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</si>
  <si>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</si>
  <si>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</si>
  <si>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</si>
  <si>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</si>
  <si>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</si>
  <si>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</si>
  <si>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</si>
  <si>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</si>
  <si>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</si>
  <si>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</si>
  <si>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</si>
  <si>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</si>
  <si>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</si>
  <si>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</si>
  <si>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</si>
  <si>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</si>
  <si>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</si>
  <si>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</si>
  <si>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</si>
  <si>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</si>
  <si>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</si>
  <si>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</si>
  <si>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</si>
  <si>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</si>
  <si>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</si>
  <si>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</si>
  <si>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</si>
  <si>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</si>
  <si>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</si>
  <si>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</si>
  <si>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</si>
  <si>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</si>
  <si>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</si>
  <si>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</si>
  <si>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</si>
  <si>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</si>
  <si>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</si>
  <si>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</si>
  <si>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</si>
  <si>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</si>
  <si>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</si>
  <si>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</si>
  <si>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</si>
  <si>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</si>
  <si>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</si>
  <si>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</si>
  <si>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</si>
  <si>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</si>
  <si>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</si>
  <si>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</si>
  <si>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</si>
  <si>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</si>
  <si>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</si>
  <si>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</si>
  <si>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</si>
  <si>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</si>
  <si>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</si>
  <si>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</si>
  <si>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</si>
  <si>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</si>
  <si>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</si>
  <si>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</si>
  <si>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</si>
  <si>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</si>
  <si>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</si>
  <si>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</si>
  <si>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</si>
  <si>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</si>
  <si>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</si>
  <si>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</si>
  <si>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</si>
  <si>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</si>
  <si>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</si>
  <si>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</si>
  <si>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</si>
  <si>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</si>
  <si>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</si>
  <si>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</si>
  <si>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</si>
  <si>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</si>
  <si>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</si>
  <si>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</si>
  <si>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</si>
  <si>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</si>
  <si>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</si>
  <si>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</si>
  <si>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</si>
  <si>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</si>
  <si>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</si>
  <si>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</si>
  <si>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</si>
  <si>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</si>
  <si>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</si>
  <si>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</si>
  <si>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</si>
  <si>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</si>
  <si>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</si>
  <si>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</si>
  <si>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</si>
  <si>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</si>
  <si>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</si>
  <si>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</si>
  <si>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</si>
  <si>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</si>
  <si>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</si>
  <si>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</si>
  <si>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</si>
  <si>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</si>
  <si>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</si>
  <si>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</si>
  <si>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</si>
  <si>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</si>
  <si>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</si>
  <si>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</si>
  <si>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</si>
  <si>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</si>
  <si>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</si>
  <si>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</si>
  <si>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</si>
  <si>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</si>
  <si>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</si>
  <si>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</si>
  <si>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</si>
  <si>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</si>
  <si>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</si>
  <si>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</si>
  <si>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</si>
  <si>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</si>
  <si>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</si>
  <si>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</si>
  <si>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</si>
  <si>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</si>
  <si>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</si>
  <si>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</si>
  <si>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</si>
  <si>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</si>
  <si>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</si>
  <si>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</si>
  <si>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</si>
  <si>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</si>
  <si>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</si>
  <si>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</si>
  <si>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</si>
  <si>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</si>
  <si>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</si>
  <si>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</si>
  <si>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</si>
  <si>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</si>
  <si>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</si>
  <si>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</si>
  <si>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</si>
  <si>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</si>
  <si>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</si>
  <si>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</si>
  <si>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</si>
  <si>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</si>
  <si>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</si>
  <si>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</si>
  <si>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</si>
  <si>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</si>
  <si>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</si>
  <si>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</si>
  <si>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</si>
  <si>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</si>
  <si>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</si>
  <si>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</si>
  <si>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</si>
  <si>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</si>
  <si>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</si>
  <si>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</si>
  <si>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</si>
  <si>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</si>
  <si>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</si>
  <si>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</si>
  <si>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</si>
  <si>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</si>
  <si>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</si>
  <si>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</si>
  <si>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</si>
  <si>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</si>
  <si>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</si>
  <si>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</si>
  <si>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</si>
  <si>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</si>
  <si>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</si>
  <si>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</si>
  <si>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</si>
  <si>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</si>
  <si>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</si>
  <si>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</si>
  <si>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</si>
  <si>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</si>
  <si>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</si>
  <si>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</si>
  <si>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</si>
  <si>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</si>
  <si>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</si>
  <si>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</si>
  <si>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</si>
  <si>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</si>
  <si>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</si>
  <si>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</si>
  <si>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</si>
  <si>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</si>
  <si>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</si>
  <si>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</si>
  <si>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</si>
  <si>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</si>
  <si>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</si>
  <si>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</si>
  <si>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</si>
  <si>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</si>
  <si>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</si>
  <si>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</si>
  <si>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</si>
  <si>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</si>
  <si>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</si>
  <si>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</si>
  <si>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</si>
  <si>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</si>
  <si>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</si>
  <si>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</si>
  <si>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</si>
  <si>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</si>
  <si>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</si>
  <si>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</si>
  <si>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</si>
  <si>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</si>
  <si>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</si>
  <si>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</si>
  <si>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</si>
  <si>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</si>
  <si>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</si>
  <si>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</si>
  <si>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</si>
  <si>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</si>
  <si>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</si>
  <si>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</si>
  <si>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</si>
  <si>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</si>
  <si>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</si>
  <si>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</si>
  <si>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</si>
  <si>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</si>
  <si>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</si>
  <si>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</si>
  <si>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</si>
  <si>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</si>
  <si>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</si>
  <si>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</si>
  <si>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</si>
  <si>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</si>
  <si>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</si>
  <si>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</si>
  <si>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</si>
  <si>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</si>
  <si>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</si>
  <si>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</si>
  <si>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</si>
  <si>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</si>
  <si>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</si>
  <si>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</si>
  <si>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</si>
  <si>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</si>
  <si>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</si>
  <si>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</si>
  <si>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</si>
  <si>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</si>
  <si>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</si>
  <si>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</si>
  <si>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</si>
  <si>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</si>
  <si>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</si>
  <si>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</si>
  <si>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</si>
  <si>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</si>
  <si>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</si>
  <si>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</si>
  <si>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</si>
  <si>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</si>
  <si>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</si>
  <si>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</si>
  <si>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</si>
  <si>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</si>
  <si>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</si>
  <si>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</si>
  <si>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</si>
  <si>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</si>
  <si>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</si>
  <si>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</si>
  <si>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</si>
  <si>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</si>
  <si>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</si>
  <si>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</si>
  <si>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</si>
  <si>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</si>
  <si>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</si>
  <si>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</si>
  <si>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</si>
  <si>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</si>
  <si>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</si>
  <si>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</si>
  <si>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</si>
  <si>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</si>
  <si>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</si>
  <si>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</si>
  <si>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</si>
  <si>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</si>
  <si>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</si>
  <si>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</si>
  <si>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</si>
  <si>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</si>
  <si>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</si>
  <si>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</si>
  <si>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</si>
  <si>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</si>
  <si>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</si>
  <si>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</si>
  <si>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</si>
  <si>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</si>
  <si>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</si>
  <si>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</si>
  <si>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</si>
  <si>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</si>
  <si>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</si>
  <si>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</si>
  <si>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</si>
  <si>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</si>
  <si>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</si>
  <si>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</si>
  <si>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</si>
  <si>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</si>
  <si>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</si>
  <si>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</si>
  <si>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</si>
  <si>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</si>
  <si>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</si>
  <si>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</si>
  <si>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</si>
  <si>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</si>
  <si>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</si>
  <si>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</si>
  <si>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</si>
  <si>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</si>
  <si>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</si>
  <si>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</si>
  <si>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</si>
  <si>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</si>
  <si>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</si>
  <si>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</si>
  <si>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</si>
  <si>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</si>
  <si>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</si>
  <si>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</si>
  <si>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</si>
  <si>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</si>
  <si>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</si>
  <si>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</si>
  <si>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</si>
  <si>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</si>
  <si>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</si>
  <si>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</si>
  <si>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</si>
  <si>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</si>
  <si>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</si>
  <si>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</si>
  <si>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</si>
  <si>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</si>
  <si>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</si>
  <si>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</si>
  <si>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</si>
  <si>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</si>
  <si>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</si>
  <si>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</si>
  <si>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</si>
  <si>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</si>
  <si>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</si>
  <si>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</si>
  <si>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</si>
  <si>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</si>
  <si>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</si>
  <si>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</si>
  <si>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</si>
  <si>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</si>
  <si>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</si>
  <si>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</si>
  <si>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</si>
  <si>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</si>
  <si>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</si>
  <si>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</si>
  <si>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</si>
  <si>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</si>
  <si>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</si>
  <si>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</si>
  <si>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</si>
  <si>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</si>
  <si>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</si>
  <si>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</si>
  <si>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</si>
  <si>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</si>
  <si>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</si>
  <si>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</si>
  <si>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</si>
  <si>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</si>
  <si>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</si>
  <si>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</si>
  <si>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</si>
  <si>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</si>
  <si>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</si>
  <si>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</si>
  <si>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</si>
  <si>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</si>
  <si>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</si>
  <si>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</si>
  <si>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</si>
  <si>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</si>
  <si>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</si>
  <si>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</si>
  <si>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</si>
  <si>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</si>
  <si>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</si>
  <si>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</si>
  <si>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</si>
  <si>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</si>
  <si>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</si>
  <si>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</si>
  <si>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</si>
  <si>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</si>
  <si>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</si>
  <si>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</si>
  <si>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</si>
  <si>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</si>
  <si>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</si>
  <si>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</si>
  <si>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</si>
  <si>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</si>
  <si>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</si>
  <si>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</si>
  <si>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</si>
  <si>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</si>
  <si>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</si>
  <si>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</si>
  <si>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</si>
  <si>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</si>
  <si>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</si>
  <si>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</si>
  <si>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</si>
  <si>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</si>
  <si>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</si>
  <si>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</si>
  <si>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</si>
  <si>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</si>
  <si>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</si>
  <si>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</si>
  <si>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</si>
  <si>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</si>
  <si>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</si>
  <si>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</si>
  <si>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</si>
  <si>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</si>
  <si>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</si>
  <si>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</si>
  <si>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</si>
  <si>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</si>
  <si>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</si>
  <si>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</si>
  <si>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</si>
  <si>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</si>
  <si>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</si>
  <si>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</si>
  <si>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</si>
  <si>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</si>
  <si>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</si>
  <si>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</si>
  <si>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</si>
  <si>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</si>
  <si>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</si>
  <si>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</si>
  <si>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</si>
  <si>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</si>
  <si>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</si>
  <si>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</si>
  <si>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</si>
  <si>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</si>
  <si>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</si>
  <si>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</si>
  <si>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</si>
  <si>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</si>
  <si>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</si>
  <si>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</si>
  <si>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</si>
  <si>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</si>
  <si>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</si>
  <si>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</si>
  <si>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</si>
  <si>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</si>
  <si>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</si>
  <si>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</si>
  <si>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</si>
  <si>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</si>
  <si>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</si>
  <si>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</si>
  <si>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</si>
  <si>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</si>
  <si>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</si>
  <si>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</si>
  <si>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</si>
  <si>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</si>
  <si>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</si>
  <si>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</si>
  <si>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</si>
  <si>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</si>
  <si>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</si>
  <si>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</si>
  <si>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</si>
  <si>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</si>
  <si>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</si>
  <si>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</si>
  <si>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</si>
  <si>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</si>
  <si>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</si>
  <si>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</si>
  <si>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</si>
  <si>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</si>
  <si>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</si>
  <si>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</si>
  <si>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</si>
  <si>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</si>
  <si>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</si>
  <si>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</si>
  <si>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</si>
  <si>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</si>
  <si>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</si>
  <si>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</si>
  <si>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</si>
  <si>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</si>
  <si>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</si>
  <si>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</si>
  <si>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</si>
  <si>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</si>
  <si>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</si>
  <si>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</si>
  <si>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</si>
  <si>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</si>
  <si>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</si>
  <si>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</si>
  <si>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</si>
  <si>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</si>
  <si>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</si>
  <si>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</si>
  <si>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</si>
  <si>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</si>
  <si>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</si>
  <si>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</si>
  <si>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</si>
  <si>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</si>
  <si>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</si>
  <si>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</si>
  <si>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</si>
  <si>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</si>
  <si>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</si>
  <si>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</si>
  <si>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</si>
  <si>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</si>
  <si>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</si>
  <si>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</si>
  <si>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</si>
  <si>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</si>
  <si>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</si>
  <si>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</si>
  <si>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</si>
  <si>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</si>
  <si>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</si>
  <si>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</si>
  <si>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</si>
  <si>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</si>
  <si>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</si>
  <si>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</si>
  <si>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</si>
  <si>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</si>
  <si>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</si>
  <si>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</si>
  <si>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</si>
  <si>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</si>
  <si>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</si>
  <si>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</si>
  <si>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</si>
  <si>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</si>
  <si>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</si>
  <si>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</si>
  <si>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</si>
  <si>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</si>
  <si>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</si>
  <si>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</si>
  <si>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</si>
  <si>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</si>
  <si>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</si>
  <si>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</si>
  <si>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</si>
  <si>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</si>
  <si>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</si>
  <si>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</si>
  <si>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</si>
  <si>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</si>
  <si>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</si>
  <si>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</si>
  <si>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</si>
  <si>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</si>
  <si>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</si>
  <si>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</si>
  <si>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</si>
  <si>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</si>
  <si>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</si>
  <si>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</si>
  <si>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</si>
  <si>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</si>
  <si>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</si>
  <si>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</si>
  <si>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</si>
  <si>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</si>
  <si>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</si>
  <si>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</si>
  <si>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</si>
  <si>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</si>
  <si>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</si>
  <si>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</si>
  <si>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</si>
  <si>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</si>
  <si>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</si>
  <si>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</si>
  <si>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</si>
  <si>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</si>
  <si>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</si>
  <si>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</si>
  <si>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</si>
  <si>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</si>
  <si>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</si>
  <si>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</si>
  <si>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</si>
  <si>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</si>
  <si>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</si>
  <si>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</si>
  <si>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</si>
  <si>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</si>
  <si>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</si>
  <si>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</si>
  <si>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</si>
  <si>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</si>
  <si>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</si>
  <si>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</si>
  <si>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</si>
  <si>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</si>
  <si>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</si>
  <si>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</si>
  <si>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</si>
  <si>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</si>
  <si>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</si>
  <si>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</si>
  <si>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</si>
  <si>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</si>
  <si>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</si>
  <si>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</si>
  <si>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</si>
  <si>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</si>
  <si>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</si>
  <si>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</si>
  <si>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</si>
  <si>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</si>
  <si>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</si>
  <si>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</si>
  <si>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</si>
  <si>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</si>
  <si>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</si>
  <si>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</si>
  <si>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</si>
  <si>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</si>
  <si>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</si>
  <si>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</si>
  <si>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</si>
  <si>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</si>
  <si>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</si>
  <si>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</si>
  <si>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</si>
  <si>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</si>
  <si>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</si>
  <si>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</si>
  <si>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</si>
  <si>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</si>
  <si>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</si>
  <si>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</si>
  <si>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</si>
  <si>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</si>
  <si>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</si>
  <si>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</si>
  <si>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</si>
  <si>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</si>
  <si>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</si>
  <si>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</si>
  <si>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</si>
  <si>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</si>
  <si>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</si>
  <si>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</si>
  <si>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</si>
  <si>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</si>
  <si>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</si>
  <si>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</si>
  <si>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</si>
  <si>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</si>
  <si>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</si>
  <si>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</si>
  <si>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</si>
  <si>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</si>
  <si>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</si>
  <si>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</si>
  <si>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</si>
  <si>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</si>
  <si>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</si>
  <si>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</si>
  <si>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</si>
  <si>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</si>
  <si>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</si>
  <si>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</si>
  <si>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</si>
  <si>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</si>
  <si>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</si>
  <si>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</si>
  <si>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</si>
  <si>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</si>
  <si>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</si>
  <si>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</si>
  <si>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</si>
  <si>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</si>
  <si>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</si>
  <si>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</si>
  <si>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</si>
  <si>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</si>
  <si>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</si>
  <si>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</si>
  <si>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</si>
  <si>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</si>
  <si>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</si>
  <si>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</si>
  <si>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</si>
  <si>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</si>
  <si>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</si>
  <si>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</si>
  <si>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</si>
  <si>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</si>
  <si>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</si>
  <si>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</si>
  <si>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</si>
  <si>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</si>
  <si>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</si>
  <si>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</si>
  <si>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</si>
  <si>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</si>
  <si>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</si>
  <si>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</si>
  <si>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</si>
  <si>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</si>
  <si>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</si>
  <si>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</si>
  <si>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</si>
  <si>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</si>
  <si>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</si>
  <si>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</si>
  <si>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</si>
  <si>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</si>
  <si>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</si>
  <si>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</si>
  <si>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</si>
  <si>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</si>
  <si>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</si>
  <si>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</si>
  <si>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</si>
  <si>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</si>
  <si>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</si>
  <si>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</si>
  <si>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</si>
  <si>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</si>
  <si>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</si>
  <si>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</si>
  <si>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</si>
  <si>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</si>
  <si>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</si>
  <si>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</si>
  <si>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</si>
  <si>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</si>
  <si>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</si>
  <si>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</si>
  <si>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</si>
  <si>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</si>
  <si>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</si>
  <si>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</si>
  <si>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</si>
  <si>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</si>
  <si>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</si>
  <si>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</si>
  <si>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</si>
  <si>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</si>
  <si>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</si>
  <si>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</si>
  <si>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</si>
  <si>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</si>
  <si>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</si>
  <si>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</si>
  <si>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</si>
  <si>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</si>
  <si>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</si>
  <si>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</si>
  <si>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</si>
  <si>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</si>
  <si>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</si>
  <si>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</si>
  <si>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</si>
  <si>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</si>
  <si>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</si>
  <si>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</si>
  <si>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</si>
  <si>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</si>
  <si>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</si>
  <si>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</si>
  <si>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</si>
  <si>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</si>
  <si>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</si>
  <si>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</si>
  <si>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</si>
  <si>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</si>
  <si>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</si>
  <si>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</si>
  <si>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</si>
  <si>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</si>
  <si>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</si>
  <si>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</si>
  <si>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</si>
  <si>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</si>
  <si>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</si>
  <si>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</si>
  <si>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</si>
  <si>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</si>
  <si>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</si>
  <si>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</si>
  <si>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</si>
  <si>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</si>
  <si>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</si>
  <si>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</si>
  <si>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</si>
  <si>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</si>
  <si>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</si>
  <si>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</si>
  <si>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</si>
  <si>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</si>
  <si>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</si>
  <si>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</si>
  <si>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</si>
  <si>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</si>
  <si>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</si>
  <si>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</si>
  <si>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</si>
  <si>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</si>
  <si>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</si>
  <si>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</si>
  <si>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</si>
  <si>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</si>
  <si>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</si>
  <si>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</si>
  <si>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</si>
  <si>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</si>
  <si>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</si>
  <si>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</si>
  <si>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</si>
  <si>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</si>
  <si>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</si>
  <si>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</si>
  <si>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</si>
  <si>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</si>
  <si>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</si>
  <si>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</si>
  <si>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</si>
  <si>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</si>
  <si>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</si>
  <si>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</si>
  <si>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</si>
  <si>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</si>
  <si>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</si>
  <si>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</si>
  <si>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</si>
  <si>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</si>
  <si>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</si>
  <si>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</si>
  <si>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</si>
  <si>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</si>
  <si>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</si>
  <si>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</si>
  <si>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</si>
  <si>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</si>
  <si>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</si>
  <si>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</si>
  <si>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</si>
  <si>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</si>
  <si>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</si>
  <si>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</si>
  <si>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</si>
  <si>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</si>
  <si>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</si>
  <si>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</si>
  <si>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</si>
  <si>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</si>
  <si>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</si>
  <si>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</si>
  <si>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</si>
  <si>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</si>
  <si>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</si>
  <si>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</si>
  <si>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</si>
  <si>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</si>
  <si>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</si>
  <si>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</si>
  <si>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</si>
  <si>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</si>
  <si>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</si>
  <si>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</si>
  <si>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</si>
  <si>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</si>
  <si>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</si>
  <si>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</si>
  <si>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</si>
  <si>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</si>
  <si>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</si>
  <si>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</si>
  <si>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</si>
  <si>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</si>
  <si>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</si>
  <si>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</si>
  <si>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</si>
  <si>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</si>
  <si>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</si>
  <si>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</si>
  <si>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</si>
  <si>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</si>
  <si>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</si>
  <si>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</si>
  <si>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</si>
  <si>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</si>
  <si>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</si>
  <si>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</si>
  <si>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</si>
  <si>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</si>
  <si>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</si>
  <si>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</si>
  <si>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</si>
  <si>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</si>
  <si>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</si>
  <si>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</si>
  <si>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</si>
  <si>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</si>
  <si>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</si>
  <si>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</si>
  <si>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</si>
  <si>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</si>
  <si>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</si>
  <si>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</si>
  <si>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</si>
  <si>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</si>
  <si>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</si>
  <si>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</si>
  <si>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</si>
  <si>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</si>
  <si>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</si>
  <si>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</si>
  <si>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</si>
  <si>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</si>
  <si>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</si>
  <si>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</si>
  <si>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</si>
  <si>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</si>
  <si>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</si>
  <si>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</si>
  <si>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</si>
  <si>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</si>
  <si>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</si>
  <si>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</si>
  <si>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</si>
  <si>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</si>
  <si>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</si>
  <si>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</si>
  <si>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</si>
  <si>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</si>
  <si>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</si>
  <si>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</si>
  <si>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</si>
  <si>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</si>
  <si>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</si>
  <si>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</si>
  <si>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</si>
  <si>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</si>
  <si>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</si>
  <si>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</si>
  <si>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</si>
  <si>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</si>
  <si>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</si>
  <si>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</si>
  <si>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</si>
  <si>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</si>
  <si>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</si>
  <si>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</si>
  <si>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</si>
  <si>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</si>
  <si>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</si>
  <si>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</si>
  <si>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</si>
  <si>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</si>
  <si>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</si>
  <si>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</si>
  <si>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</si>
  <si>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</si>
  <si>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</si>
  <si>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</si>
  <si>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</si>
  <si>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</si>
  <si>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</si>
  <si>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</si>
  <si>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</si>
  <si>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</si>
  <si>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</si>
  <si>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</si>
  <si>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</si>
  <si>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</si>
  <si>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</si>
  <si>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</si>
  <si>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</si>
  <si>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</si>
  <si>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</si>
  <si>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</si>
  <si>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</si>
  <si>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</si>
  <si>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</si>
  <si>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</si>
  <si>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</si>
  <si>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</si>
  <si>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</si>
  <si>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</si>
  <si>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</si>
  <si>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</si>
  <si>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</si>
  <si>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</si>
  <si>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</si>
  <si>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</si>
  <si>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</si>
  <si>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</si>
  <si>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</si>
  <si>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</si>
  <si>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</si>
  <si>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</si>
  <si>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</si>
  <si>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</si>
  <si>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</si>
  <si>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</si>
  <si>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</si>
  <si>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</si>
  <si>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</si>
  <si>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</si>
  <si>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</si>
  <si>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</si>
  <si>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</si>
  <si>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</si>
  <si>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</si>
  <si>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</si>
  <si>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</si>
  <si>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</si>
  <si>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</si>
  <si>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</si>
  <si>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</si>
  <si>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</si>
  <si>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</si>
  <si>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</si>
  <si>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</si>
  <si>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</si>
  <si>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</si>
  <si>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</si>
  <si>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</si>
  <si>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</si>
  <si>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</si>
  <si>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</si>
  <si>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</si>
  <si>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</si>
  <si>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</si>
  <si>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</si>
  <si>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</si>
  <si>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</si>
  <si>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</si>
  <si>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</si>
  <si>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</si>
  <si>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</si>
  <si>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</si>
  <si>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</si>
  <si>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</si>
  <si>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</si>
  <si>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</si>
  <si>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</si>
  <si>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</si>
  <si>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</si>
  <si>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</si>
  <si>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</si>
  <si>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</si>
  <si>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</si>
  <si>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</si>
  <si>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</si>
  <si>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</si>
  <si>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</si>
  <si>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</si>
  <si>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</si>
  <si>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</si>
  <si>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</si>
  <si>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</si>
  <si>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</si>
  <si>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</si>
  <si>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</si>
  <si>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</si>
  <si>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</si>
  <si>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</si>
  <si>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</si>
  <si>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</si>
  <si>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</si>
  <si>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</si>
  <si>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</si>
  <si>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</si>
  <si>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</si>
  <si>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</si>
  <si>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</si>
  <si>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</si>
  <si>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</si>
  <si>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</si>
  <si>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</si>
  <si>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</si>
  <si>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</si>
  <si>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</si>
  <si>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</si>
  <si>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</si>
  <si>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</si>
  <si>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</si>
  <si>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</si>
  <si>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</si>
  <si>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</si>
  <si>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</si>
  <si>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</si>
  <si>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</si>
  <si>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</si>
  <si>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</si>
  <si>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</si>
  <si>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</si>
  <si>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</si>
  <si>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</si>
  <si>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</si>
  <si>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</si>
  <si>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</si>
  <si>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</si>
  <si>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</si>
  <si>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</si>
  <si>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</si>
  <si>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</si>
  <si>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</si>
  <si>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</si>
  <si>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</si>
  <si>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</si>
  <si>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</si>
  <si>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</si>
  <si>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</si>
  <si>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</si>
  <si>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</si>
  <si>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</si>
  <si>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</si>
  <si>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</si>
  <si>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</si>
  <si>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</si>
  <si>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</si>
  <si>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</si>
  <si>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</si>
  <si>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</si>
  <si>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</si>
  <si>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</si>
  <si>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</si>
  <si>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</si>
  <si>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</si>
  <si>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</si>
  <si>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</si>
  <si>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</si>
  <si>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</si>
  <si>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</si>
  <si>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</si>
  <si>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</si>
  <si>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</si>
  <si>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</si>
  <si>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</si>
  <si>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</si>
  <si>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</si>
  <si>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</si>
  <si>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</si>
  <si>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</si>
  <si>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</si>
  <si>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</si>
  <si>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</si>
  <si>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</si>
  <si>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</si>
  <si>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</si>
  <si>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</si>
  <si>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</si>
  <si>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</si>
  <si>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</si>
  <si>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</si>
  <si>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</si>
  <si>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</si>
  <si>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</si>
  <si>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</si>
  <si>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</si>
  <si>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</si>
  <si>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</si>
  <si>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</si>
  <si>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</si>
  <si>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</si>
  <si>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</si>
  <si>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</si>
  <si>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</si>
  <si>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</si>
  <si>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</si>
  <si>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</si>
  <si>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</si>
  <si>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</si>
  <si>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</si>
  <si>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</si>
  <si>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</si>
  <si>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</si>
  <si>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</si>
  <si>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</si>
  <si>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</si>
  <si>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</si>
  <si>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</si>
  <si>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</si>
  <si>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</si>
  <si>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</si>
  <si>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</si>
  <si>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</si>
  <si>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</si>
  <si>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</si>
  <si>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</si>
  <si>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</si>
  <si>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</si>
  <si>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</si>
  <si>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</si>
  <si>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</si>
  <si>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</si>
  <si>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</si>
  <si>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</si>
  <si>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</si>
  <si>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</si>
  <si>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</si>
  <si>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</si>
  <si>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</si>
  <si>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</si>
  <si>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</si>
  <si>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</si>
  <si>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</si>
  <si>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</si>
  <si>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</si>
  <si>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</si>
  <si>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</si>
  <si>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</si>
  <si>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</si>
  <si>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</si>
  <si>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</si>
  <si>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</si>
  <si>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</si>
  <si>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</si>
  <si>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</si>
  <si>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</si>
  <si>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</si>
  <si>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</si>
  <si>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</si>
  <si>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</si>
  <si>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</si>
  <si>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</si>
  <si>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</si>
  <si>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</si>
  <si>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</si>
  <si>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</si>
  <si>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</si>
  <si>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</si>
  <si>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</si>
  <si>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</si>
  <si>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</si>
  <si>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</si>
  <si>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</si>
  <si>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</si>
  <si>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</si>
  <si>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</si>
  <si>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</si>
  <si>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</si>
  <si>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</si>
  <si>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</si>
  <si>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</si>
  <si>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</si>
  <si>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</si>
  <si>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</si>
  <si>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</si>
  <si>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</si>
  <si>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</si>
  <si>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</si>
  <si>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</si>
  <si>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</si>
  <si>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</si>
  <si>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</si>
  <si>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</si>
  <si>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</si>
  <si>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</si>
  <si>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</si>
  <si>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</si>
  <si>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</si>
  <si>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</si>
  <si>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</si>
  <si>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</si>
  <si>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</si>
  <si>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</si>
  <si>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</si>
  <si>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</si>
  <si>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</si>
  <si>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</si>
  <si>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</si>
  <si>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</si>
  <si>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</si>
  <si>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</si>
  <si>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</si>
  <si>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</si>
  <si>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</si>
  <si>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</si>
  <si>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</si>
  <si>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</si>
  <si>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</si>
  <si>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</si>
  <si>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</si>
  <si>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</si>
  <si>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</si>
  <si>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</si>
  <si>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</si>
  <si>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</si>
  <si>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</si>
  <si>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</si>
  <si>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</si>
  <si>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</si>
  <si>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</si>
  <si>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</si>
  <si>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</si>
  <si>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</si>
  <si>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</si>
  <si>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</si>
  <si>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</si>
  <si>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</si>
  <si>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</si>
  <si>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</si>
  <si>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</si>
  <si>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</si>
  <si>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</si>
  <si>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</si>
  <si>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</si>
  <si>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</si>
  <si>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</si>
  <si>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</si>
  <si>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</si>
  <si>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</si>
  <si>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</si>
  <si>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</si>
  <si>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</si>
  <si>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</si>
  <si>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</si>
  <si>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</si>
  <si>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</si>
  <si>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</si>
  <si>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</si>
  <si>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</si>
  <si>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</si>
  <si>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</si>
  <si>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</si>
  <si>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</si>
  <si>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</si>
  <si>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</si>
  <si>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</si>
  <si>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</si>
  <si>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</si>
  <si>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</si>
  <si>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</si>
  <si>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</si>
  <si>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</si>
  <si>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</si>
  <si>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</si>
  <si>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</si>
  <si>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</si>
  <si>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</si>
  <si>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</si>
  <si>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</si>
  <si>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</si>
  <si>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</si>
  <si>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</si>
  <si>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</si>
  <si>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</si>
  <si>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</si>
  <si>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</si>
  <si>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</si>
  <si>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</si>
  <si>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</si>
  <si>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</si>
  <si>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</si>
  <si>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</si>
  <si>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</si>
  <si>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</si>
  <si>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</si>
  <si>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</si>
  <si>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</si>
  <si>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</si>
  <si>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</si>
  <si>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</si>
  <si>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</si>
  <si>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</si>
  <si>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</si>
  <si>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</si>
  <si>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</si>
  <si>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</si>
  <si>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</si>
  <si>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</si>
  <si>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</si>
  <si>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</si>
  <si>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</si>
  <si>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</si>
  <si>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</si>
  <si>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</si>
  <si>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</si>
  <si>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</si>
  <si>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</si>
  <si>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</si>
  <si>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</si>
  <si>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</si>
  <si>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</si>
  <si>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</si>
  <si>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</si>
  <si>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</si>
  <si>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</si>
  <si>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</si>
  <si>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</si>
  <si>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</si>
  <si>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</si>
  <si>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</si>
  <si>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</si>
  <si>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</si>
  <si>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</si>
  <si>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</si>
  <si>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</si>
  <si>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</si>
  <si>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</si>
  <si>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</si>
  <si>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</si>
  <si>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</si>
  <si>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</si>
  <si>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</si>
  <si>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</si>
  <si>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</si>
  <si>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</si>
  <si>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</si>
  <si>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</si>
  <si>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</si>
  <si>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</si>
  <si>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</si>
  <si>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</si>
  <si>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</si>
  <si>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</si>
  <si>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</si>
  <si>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</si>
  <si>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</si>
  <si>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</si>
  <si>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</si>
  <si>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</si>
  <si>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</si>
  <si>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</si>
  <si>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</si>
  <si>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</si>
  <si>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</si>
  <si>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</si>
  <si>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</si>
  <si>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</si>
  <si>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</si>
  <si>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</si>
  <si>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</si>
  <si>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</si>
  <si>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</si>
  <si>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</si>
  <si>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</si>
  <si>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</si>
  <si>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</si>
  <si>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</si>
  <si>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</si>
  <si>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</si>
  <si>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</si>
  <si>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</si>
  <si>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</si>
  <si>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</si>
  <si>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</si>
  <si>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</si>
  <si>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</si>
  <si>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</si>
  <si>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</si>
  <si>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</si>
  <si>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</si>
  <si>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</si>
  <si>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</si>
  <si>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</si>
  <si>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</si>
  <si>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</si>
  <si>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</si>
  <si>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</si>
  <si>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</si>
  <si>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</si>
  <si>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</si>
  <si>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</si>
  <si>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</si>
  <si>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</si>
  <si>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</si>
  <si>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</si>
  <si>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</si>
  <si>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</si>
  <si>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</si>
  <si>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</si>
  <si>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</si>
  <si>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</si>
  <si>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</si>
  <si>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</si>
  <si>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</si>
  <si>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</si>
  <si>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</si>
  <si>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</si>
  <si>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</si>
  <si>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</si>
  <si>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</si>
  <si>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</si>
  <si>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</si>
  <si>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</si>
  <si>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</si>
  <si>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</si>
  <si>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</si>
  <si>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</si>
  <si>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</si>
  <si>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</si>
  <si>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</si>
  <si>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</si>
  <si>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</si>
  <si>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</si>
  <si>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</si>
  <si>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</si>
  <si>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</si>
  <si>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</si>
  <si>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</si>
  <si>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</si>
  <si>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</si>
  <si>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</si>
  <si>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</si>
  <si>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</si>
  <si>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</si>
  <si>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</si>
  <si>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</si>
  <si>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</si>
  <si>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</si>
  <si>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</si>
  <si>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</si>
  <si>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</si>
  <si>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</si>
  <si>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</si>
  <si>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</si>
  <si>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</si>
  <si>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</si>
  <si>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</si>
  <si>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</si>
  <si>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</si>
  <si>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</si>
  <si>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</si>
  <si>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</si>
  <si>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</si>
  <si>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</si>
  <si>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</si>
  <si>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</si>
  <si>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</si>
  <si>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</si>
  <si>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</si>
  <si>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</si>
  <si>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</si>
  <si>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</si>
  <si>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</si>
  <si>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</si>
  <si>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</si>
  <si>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</si>
  <si>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</si>
  <si>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</si>
  <si>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</si>
  <si>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</si>
  <si>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</si>
  <si>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</si>
  <si>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</si>
  <si>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</si>
  <si>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</si>
  <si>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</si>
  <si>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</si>
  <si>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</si>
  <si>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</si>
  <si>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</si>
  <si>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</si>
  <si>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</si>
  <si>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</si>
  <si>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</si>
  <si>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</si>
  <si>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</si>
  <si>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</si>
  <si>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</si>
  <si>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</si>
  <si>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</si>
  <si>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</si>
  <si>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</si>
  <si>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</si>
  <si>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</si>
  <si>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</si>
  <si>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</si>
  <si>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</si>
  <si>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</si>
  <si>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</si>
  <si>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</si>
  <si>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</si>
  <si>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</si>
  <si>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</si>
  <si>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</si>
  <si>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</si>
  <si>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</si>
  <si>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</si>
  <si>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</si>
  <si>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</si>
  <si>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</si>
  <si>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</si>
  <si>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</si>
  <si>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</si>
  <si>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</si>
  <si>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</si>
  <si>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</si>
  <si>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</si>
  <si>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</si>
  <si>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</si>
  <si>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</si>
  <si>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</si>
  <si>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</si>
  <si>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</si>
  <si>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</si>
  <si>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</si>
  <si>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</si>
  <si>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</si>
  <si>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</si>
  <si>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</si>
  <si>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</si>
  <si>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</si>
  <si>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</si>
  <si>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</si>
  <si>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</si>
  <si>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</si>
  <si>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</si>
  <si>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</si>
  <si>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</si>
  <si>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</si>
  <si>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</si>
  <si>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</si>
  <si>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</si>
  <si>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</si>
  <si>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</si>
  <si>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</si>
  <si>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</si>
  <si>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</si>
  <si>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</si>
  <si>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</si>
  <si>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</si>
  <si>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</si>
  <si>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</si>
  <si>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</si>
  <si>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</si>
  <si>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</si>
  <si>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</si>
  <si>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</si>
  <si>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</si>
  <si>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</si>
  <si>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</si>
  <si>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</si>
  <si>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</si>
  <si>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</si>
  <si>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</si>
  <si>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</si>
  <si>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</si>
  <si>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</si>
  <si>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</si>
  <si>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</si>
  <si>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</si>
  <si>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</si>
  <si>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</si>
  <si>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</si>
  <si>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</si>
  <si>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</si>
  <si>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</si>
  <si>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</si>
  <si>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</si>
  <si>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</si>
  <si>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</si>
  <si>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</si>
  <si>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</si>
  <si>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</si>
  <si>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</si>
  <si>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</si>
  <si>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</si>
  <si>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</si>
  <si>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</si>
  <si>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</si>
  <si>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</si>
  <si>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</si>
  <si>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</si>
  <si>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</si>
  <si>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</si>
  <si>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</si>
  <si>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</si>
  <si>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</si>
  <si>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</si>
  <si>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</si>
  <si>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</si>
  <si>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</si>
  <si>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</si>
  <si>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</si>
  <si>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</si>
  <si>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</si>
  <si>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</si>
  <si>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</si>
  <si>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</si>
  <si>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</si>
  <si>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</si>
  <si>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</si>
  <si>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</si>
  <si>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</si>
  <si>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</si>
  <si>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</si>
  <si>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</si>
  <si>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</si>
  <si>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</si>
  <si>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</si>
  <si>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</si>
  <si>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</si>
  <si>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</si>
  <si>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</si>
  <si>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</si>
  <si>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</si>
  <si>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</si>
  <si>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</si>
  <si>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</si>
  <si>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</si>
  <si>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</si>
  <si>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</si>
  <si>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</si>
  <si>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</si>
  <si>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</si>
  <si>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</si>
  <si>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</si>
  <si>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</si>
  <si>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</si>
  <si>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</si>
  <si>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</si>
  <si>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</si>
  <si>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</si>
  <si>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</si>
  <si>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</si>
  <si>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</si>
  <si>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</si>
  <si>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</si>
  <si>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</si>
  <si>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</si>
  <si>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</si>
  <si>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</si>
  <si>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</si>
  <si>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</si>
  <si>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</si>
  <si>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</si>
  <si>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</si>
  <si>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</si>
  <si>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</si>
  <si>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</si>
  <si>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</si>
  <si>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</si>
  <si>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</si>
  <si>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</si>
  <si>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</si>
  <si>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</si>
  <si>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</si>
  <si>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</si>
  <si>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</si>
  <si>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</si>
  <si>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</si>
  <si>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</si>
  <si>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</si>
  <si>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</si>
  <si>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</si>
  <si>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</si>
  <si>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</si>
  <si>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</si>
  <si>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</si>
  <si>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</si>
  <si>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</si>
  <si>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</si>
  <si>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</si>
  <si>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</si>
  <si>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</si>
  <si>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</si>
  <si>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</si>
  <si>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</si>
  <si>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</si>
  <si>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</si>
  <si>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</si>
  <si>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</si>
  <si>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</si>
  <si>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</si>
  <si>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</si>
  <si>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</si>
  <si>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</si>
  <si>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</si>
  <si>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</si>
  <si>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</si>
  <si>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</si>
  <si>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</si>
  <si>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</si>
  <si>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</si>
  <si>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</si>
  <si>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</si>
  <si>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</si>
  <si>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</si>
  <si>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</si>
  <si>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</si>
  <si>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</si>
  <si>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</si>
  <si>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</si>
  <si>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</si>
  <si>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</si>
  <si>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</si>
  <si>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</si>
  <si>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</si>
  <si>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</si>
  <si>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</si>
  <si>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</si>
  <si>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</si>
  <si>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</si>
  <si>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</si>
  <si>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</si>
  <si>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</si>
  <si>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</si>
  <si>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</si>
  <si>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</si>
  <si>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</si>
  <si>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</si>
  <si>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</si>
  <si>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</si>
  <si>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</si>
  <si>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</si>
  <si>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</si>
  <si>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</si>
  <si>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</si>
  <si>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</si>
  <si>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</si>
  <si>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</si>
  <si>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</si>
  <si>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</si>
  <si>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</si>
  <si>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</si>
  <si>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</si>
  <si>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</si>
  <si>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</si>
  <si>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</si>
  <si>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</si>
  <si>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</si>
  <si>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</si>
  <si>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</si>
  <si>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</si>
  <si>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</si>
  <si>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</si>
  <si>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</si>
  <si>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</si>
  <si>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</si>
  <si>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</si>
  <si>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</si>
  <si>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</si>
  <si>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</si>
  <si>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</si>
  <si>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</si>
  <si>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</si>
  <si>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</si>
  <si>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</si>
  <si>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</si>
  <si>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</si>
  <si>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</si>
  <si>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</si>
  <si>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</si>
  <si>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</si>
  <si>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</si>
  <si>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</si>
  <si>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</si>
  <si>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</si>
  <si>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</si>
  <si>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</si>
  <si>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</si>
  <si>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</si>
  <si>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</si>
  <si>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</si>
  <si>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</si>
  <si>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</si>
  <si>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</si>
  <si>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</si>
  <si>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</si>
  <si>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</si>
  <si>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</si>
  <si>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</si>
  <si>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</si>
  <si>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</si>
  <si>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</si>
  <si>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</si>
  <si>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</si>
  <si>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</si>
  <si>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</si>
  <si>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</si>
  <si>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</si>
  <si>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</si>
  <si>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</si>
  <si>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</si>
  <si>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</si>
  <si>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</si>
  <si>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</si>
  <si>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</si>
  <si>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</si>
  <si>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</si>
  <si>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</si>
  <si>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</si>
  <si>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</si>
  <si>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</si>
  <si>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</si>
  <si>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</si>
  <si>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</si>
  <si>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</si>
  <si>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</si>
  <si>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</si>
  <si>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</si>
  <si>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</si>
  <si>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</si>
  <si>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</si>
  <si>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</si>
  <si>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</si>
  <si>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</si>
  <si>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</si>
  <si>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</si>
  <si>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</si>
  <si>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</si>
  <si>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</si>
  <si>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</si>
  <si>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</si>
  <si>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</si>
  <si>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</si>
  <si>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</si>
  <si>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</si>
  <si>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</si>
  <si>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</si>
  <si>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</si>
  <si>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</si>
  <si>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</si>
  <si>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</si>
  <si>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</si>
  <si>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</si>
  <si>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</si>
  <si>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</si>
  <si>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</si>
  <si>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</si>
  <si>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</si>
  <si>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</si>
  <si>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</si>
  <si>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</si>
  <si>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</si>
  <si>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</si>
  <si>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</si>
  <si>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</si>
  <si>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</si>
  <si>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</si>
  <si>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</si>
  <si>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</si>
  <si>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</si>
  <si>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</si>
  <si>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</si>
  <si>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</si>
  <si>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</si>
  <si>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</si>
  <si>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</si>
  <si>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</si>
  <si>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</si>
  <si>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</si>
  <si>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</si>
  <si>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</si>
  <si>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</si>
  <si>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</si>
  <si>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</si>
  <si>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</si>
  <si>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</si>
  <si>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</si>
  <si>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</si>
  <si>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</si>
  <si>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</si>
  <si>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</si>
  <si>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</si>
  <si>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</si>
  <si>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</si>
  <si>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</si>
  <si>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</si>
  <si>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</si>
  <si>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</si>
  <si>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</si>
  <si>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</si>
  <si>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</si>
  <si>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</si>
  <si>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</si>
  <si>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</si>
  <si>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</si>
  <si>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</si>
  <si>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</si>
  <si>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</si>
  <si>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</si>
  <si>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</si>
  <si>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</si>
  <si>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</si>
  <si>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</si>
  <si>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</si>
  <si>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</si>
  <si>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</si>
  <si>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</si>
  <si>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</si>
  <si>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</si>
  <si>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</si>
  <si>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</si>
  <si>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</si>
  <si>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</si>
  <si>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</si>
  <si>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</si>
  <si>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</si>
  <si>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</si>
  <si>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</si>
  <si>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</si>
  <si>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</si>
  <si>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</si>
  <si>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</si>
  <si>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</si>
  <si>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</si>
  <si>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</si>
  <si>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</si>
  <si>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</si>
  <si>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</si>
  <si>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</si>
  <si>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</si>
  <si>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</si>
  <si>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</si>
  <si>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</si>
  <si>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</si>
  <si>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</si>
  <si>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</si>
  <si>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</si>
  <si>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</si>
  <si>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</si>
  <si>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</si>
  <si>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</si>
  <si>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</si>
  <si>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</si>
  <si>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</si>
  <si>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</si>
  <si>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</si>
  <si>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</si>
  <si>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</si>
  <si>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</si>
  <si>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</si>
  <si>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</si>
  <si>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</si>
  <si>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</si>
  <si>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</si>
  <si>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</si>
  <si>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</si>
  <si>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</si>
  <si>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</si>
  <si>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</si>
  <si>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</si>
  <si>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</si>
  <si>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</si>
  <si>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</si>
  <si>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</si>
  <si>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</si>
  <si>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</si>
  <si>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</si>
  <si>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</si>
  <si>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</si>
  <si>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</si>
  <si>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</si>
  <si>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</si>
  <si>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</si>
  <si>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</si>
  <si>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</si>
  <si>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</si>
  <si>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</si>
  <si>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</si>
  <si>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</si>
  <si>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</si>
  <si>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</si>
  <si>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</si>
  <si>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</si>
  <si>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</si>
  <si>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</si>
  <si>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</si>
  <si>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</si>
  <si>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</si>
  <si>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</si>
  <si>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</si>
  <si>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</si>
  <si>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</si>
  <si>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</si>
  <si>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</si>
  <si>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</si>
  <si>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</si>
  <si>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</si>
  <si>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</si>
  <si>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</si>
  <si>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</si>
  <si>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</si>
  <si>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</si>
  <si>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</si>
  <si>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</si>
  <si>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</si>
  <si>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</si>
  <si>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</si>
  <si>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</si>
  <si>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</si>
  <si>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</si>
  <si>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</si>
  <si>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</si>
  <si>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</si>
  <si>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</si>
  <si>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</si>
  <si>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</si>
  <si>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</si>
  <si>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</si>
  <si>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</si>
  <si>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</si>
  <si>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</si>
  <si>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</si>
  <si>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</si>
  <si>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</si>
  <si>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</si>
  <si>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</si>
  <si>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</si>
  <si>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</si>
  <si>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</si>
  <si>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</si>
  <si>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</si>
  <si>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</si>
  <si>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</si>
  <si>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</si>
  <si>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</si>
  <si>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</si>
  <si>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</si>
  <si>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</si>
  <si>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</si>
  <si>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</si>
  <si>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</si>
  <si>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</si>
  <si>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</si>
  <si>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</si>
  <si>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</si>
  <si>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</si>
  <si>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</si>
  <si>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</si>
  <si>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</si>
  <si>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</si>
  <si>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</si>
  <si>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</si>
  <si>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</si>
  <si>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</si>
  <si>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</si>
  <si>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</si>
  <si>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</si>
  <si>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</si>
  <si>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</si>
  <si>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</si>
  <si>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</si>
  <si>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</si>
  <si>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</si>
  <si>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</si>
  <si>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</si>
  <si>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</si>
  <si>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</si>
  <si>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</si>
  <si>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</si>
  <si>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</si>
  <si>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</si>
  <si>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</si>
  <si>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</si>
  <si>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</si>
  <si>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</si>
  <si>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</si>
  <si>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</si>
  <si>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</si>
  <si>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</si>
  <si>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</si>
  <si>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</si>
  <si>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</si>
  <si>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</si>
  <si>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</si>
  <si>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</si>
  <si>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</si>
  <si>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</si>
  <si>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</si>
  <si>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</si>
  <si>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</si>
  <si>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</si>
  <si>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</si>
  <si>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</si>
  <si>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</si>
  <si>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</si>
  <si>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</si>
  <si>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</si>
  <si>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</si>
  <si>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</si>
  <si>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</si>
  <si>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</si>
  <si>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</si>
  <si>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</si>
  <si>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</si>
  <si>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</si>
  <si>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</si>
  <si>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</si>
  <si>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</si>
  <si>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</si>
  <si>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</si>
  <si>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</si>
  <si>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</si>
  <si>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</si>
  <si>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</si>
  <si>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</si>
  <si>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</si>
  <si>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</si>
  <si>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</si>
  <si>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</si>
  <si>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</si>
  <si>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</si>
  <si>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</si>
  <si>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</si>
  <si>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</si>
  <si>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</si>
  <si>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</si>
  <si>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</si>
  <si>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</si>
  <si>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</si>
  <si>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</si>
  <si>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</si>
  <si>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</si>
  <si>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</si>
  <si>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</si>
  <si>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</si>
  <si>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</si>
  <si>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</si>
  <si>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</si>
  <si>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</si>
  <si>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</si>
  <si>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</si>
  <si>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</si>
  <si>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</si>
  <si>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</si>
  <si>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</si>
  <si>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</si>
  <si>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</si>
  <si>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</si>
  <si>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</si>
  <si>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</si>
  <si>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</si>
  <si>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</si>
  <si>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</si>
  <si>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</si>
  <si>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</si>
  <si>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</si>
  <si>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</si>
  <si>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</si>
  <si>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</si>
  <si>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</si>
  <si>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</si>
  <si>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</si>
  <si>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</si>
  <si>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</si>
  <si>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</si>
  <si>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</si>
  <si>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</si>
  <si>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</si>
  <si>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</si>
  <si>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</si>
  <si>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</si>
  <si>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</si>
  <si>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</si>
  <si>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</si>
  <si>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</si>
  <si>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</si>
  <si>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</si>
  <si>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</si>
  <si>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</si>
  <si>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</si>
  <si>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</si>
  <si>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</si>
  <si>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</si>
  <si>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</si>
  <si>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</si>
  <si>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</si>
  <si>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</si>
  <si>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</si>
  <si>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</si>
  <si>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</si>
  <si>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</si>
  <si>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</si>
  <si>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</si>
  <si>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</si>
  <si>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</si>
  <si>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</si>
  <si>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</si>
  <si>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</si>
  <si>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</si>
  <si>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</si>
  <si>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</si>
  <si>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</si>
  <si>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</si>
  <si>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</si>
  <si>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</si>
  <si>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</si>
  <si>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</si>
  <si>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</si>
  <si>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</si>
  <si>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</si>
  <si>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</si>
  <si>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</si>
  <si>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</si>
  <si>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</si>
  <si>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</si>
  <si>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</si>
  <si>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</si>
  <si>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</si>
  <si>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</si>
  <si>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</si>
  <si>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</si>
  <si>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</si>
  <si>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</si>
  <si>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</si>
  <si>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</si>
  <si>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</si>
  <si>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</si>
  <si>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</si>
  <si>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</si>
  <si>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</si>
  <si>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</si>
  <si>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</si>
  <si>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</si>
  <si>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</si>
  <si>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</si>
  <si>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</si>
  <si>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</si>
  <si>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</si>
  <si>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</si>
  <si>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</si>
  <si>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</si>
  <si>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</si>
  <si>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</si>
  <si>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</si>
  <si>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</si>
  <si>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</si>
  <si>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</si>
  <si>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</si>
  <si>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</si>
  <si>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</si>
  <si>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</si>
  <si>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</si>
  <si>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</si>
  <si>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</si>
  <si>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</si>
  <si>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</si>
  <si>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</si>
  <si>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</si>
  <si>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</si>
  <si>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</si>
  <si>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</si>
  <si>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</si>
  <si>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</si>
  <si>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</si>
  <si>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</si>
  <si>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</si>
  <si>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</si>
  <si>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</si>
  <si>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</si>
  <si>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</si>
  <si>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</si>
  <si>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</si>
  <si>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</si>
  <si>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</si>
  <si>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</si>
  <si>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</si>
  <si>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</si>
  <si>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</si>
  <si>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</si>
  <si>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</si>
  <si>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</si>
  <si>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</si>
  <si>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</si>
  <si>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</si>
  <si>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</si>
  <si>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</si>
  <si>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</si>
  <si>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</si>
  <si>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</si>
  <si>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</si>
  <si>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</si>
  <si>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</si>
  <si>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</si>
  <si>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</si>
  <si>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</si>
  <si>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</si>
  <si>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</si>
  <si>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</si>
  <si>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</si>
  <si>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</si>
  <si>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</si>
  <si>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</si>
  <si>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</si>
  <si>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</si>
  <si>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</si>
  <si>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</si>
  <si>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</si>
  <si>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</si>
  <si>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</si>
  <si>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</si>
  <si>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</si>
  <si>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</si>
  <si>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</si>
  <si>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</si>
  <si>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</si>
  <si>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</si>
  <si>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</si>
  <si>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</si>
  <si>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</si>
  <si>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</si>
  <si>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</si>
  <si>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</si>
  <si>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</si>
  <si>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</si>
  <si>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</si>
  <si>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</si>
  <si>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</si>
  <si>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</si>
  <si>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</si>
  <si>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</si>
  <si>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</si>
  <si>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</si>
  <si>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</si>
  <si>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</si>
  <si>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</si>
  <si>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</si>
  <si>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</si>
  <si>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</si>
  <si>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</si>
  <si>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</si>
  <si>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</si>
  <si>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</si>
  <si>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</si>
  <si>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</si>
  <si>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</si>
  <si>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</si>
  <si>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</si>
  <si>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</si>
  <si>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</si>
  <si>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</si>
  <si>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</si>
  <si>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</si>
  <si>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</si>
  <si>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</si>
  <si>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</si>
  <si>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</si>
  <si>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</si>
  <si>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</si>
  <si>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</si>
  <si>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</si>
  <si>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</si>
  <si>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</si>
  <si>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</si>
  <si>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</si>
  <si>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</si>
  <si>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</si>
  <si>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</si>
  <si>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</si>
  <si>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</si>
  <si>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</si>
  <si>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</si>
  <si>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</si>
  <si>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</si>
  <si>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</si>
  <si>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</si>
  <si>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</si>
  <si>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</si>
  <si>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</si>
  <si>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</si>
  <si>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</si>
  <si>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</si>
  <si>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</si>
  <si>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</si>
  <si>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</si>
  <si>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</si>
  <si>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</si>
  <si>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</si>
  <si>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</si>
  <si>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</si>
  <si>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</si>
  <si>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</si>
  <si>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</si>
  <si>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</si>
  <si>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</si>
  <si>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</si>
  <si>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</si>
  <si>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</si>
  <si>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</si>
  <si>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</si>
  <si>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</si>
  <si>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</si>
  <si>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</si>
  <si>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</si>
  <si>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</si>
  <si>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</si>
  <si>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</si>
  <si>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</si>
  <si>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</si>
  <si>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</si>
  <si>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</si>
  <si>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</si>
  <si>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</si>
  <si>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</si>
  <si>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</si>
  <si>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</si>
  <si>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</si>
  <si>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</si>
  <si>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</si>
  <si>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</si>
  <si>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</si>
  <si>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</si>
  <si>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</si>
  <si>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</si>
  <si>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</si>
  <si>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</si>
  <si>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</si>
  <si>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</si>
  <si>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</si>
  <si>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</si>
  <si>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</si>
  <si>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</si>
  <si>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</si>
  <si>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</si>
  <si>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</si>
  <si>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</si>
  <si>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</si>
  <si>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</si>
  <si>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</si>
  <si>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</si>
  <si>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</si>
  <si>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</si>
  <si>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</si>
  <si>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</si>
  <si>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</si>
  <si>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</si>
  <si>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</si>
  <si>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</si>
  <si>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</si>
  <si>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</si>
  <si>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</si>
  <si>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</si>
  <si>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</si>
  <si>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</si>
  <si>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</si>
  <si>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</si>
  <si>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</si>
  <si>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</si>
  <si>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</si>
  <si>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</si>
  <si>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</si>
  <si>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</si>
  <si>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</si>
  <si>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</si>
  <si>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</si>
  <si>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</si>
  <si>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</si>
  <si>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</si>
  <si>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</si>
  <si>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</si>
  <si>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</si>
  <si>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</si>
  <si>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</si>
  <si>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</si>
  <si>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</si>
  <si>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</si>
  <si>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</si>
  <si>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</si>
  <si>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</si>
  <si>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</si>
  <si>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</si>
  <si>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</si>
  <si>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</si>
  <si>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</si>
  <si>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</si>
  <si>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</si>
  <si>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</si>
  <si>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</si>
  <si>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</si>
  <si>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</si>
  <si>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</si>
  <si>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</si>
  <si>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</si>
  <si>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</si>
  <si>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</si>
  <si>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</si>
  <si>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</si>
  <si>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</si>
  <si>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</si>
  <si>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</si>
  <si>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</si>
  <si>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</si>
  <si>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</si>
  <si>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</si>
  <si>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</si>
  <si>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</si>
  <si>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</si>
  <si>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</si>
  <si>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</si>
  <si>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</si>
  <si>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</si>
  <si>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</si>
  <si>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</si>
  <si>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</si>
  <si>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</si>
  <si>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</si>
  <si>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</si>
  <si>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</si>
  <si>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</si>
  <si>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</si>
  <si>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</si>
  <si>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</si>
  <si>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</si>
  <si>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</si>
  <si>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</si>
  <si>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</si>
  <si>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</si>
  <si>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</si>
  <si>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</si>
  <si>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</si>
  <si>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</si>
  <si>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</si>
  <si>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</si>
  <si>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</si>
  <si>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</si>
  <si>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</si>
  <si>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</si>
  <si>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</si>
  <si>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</si>
  <si>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</si>
  <si>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</si>
  <si>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</si>
  <si>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</si>
  <si>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</si>
  <si>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</si>
  <si>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</si>
  <si>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</si>
  <si>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</si>
  <si>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</si>
  <si>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</si>
  <si>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</si>
  <si>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</si>
  <si>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</si>
  <si>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</si>
  <si>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</si>
  <si>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</si>
  <si>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</si>
  <si>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</si>
  <si>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</si>
  <si>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</si>
  <si>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</si>
  <si>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</si>
  <si>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</si>
  <si>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</si>
  <si>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</si>
  <si>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</si>
  <si>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</si>
  <si>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</si>
  <si>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</si>
  <si>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</si>
  <si>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</si>
  <si>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</si>
  <si>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</si>
  <si>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</si>
  <si>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</si>
  <si>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</si>
  <si>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</si>
  <si>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</si>
  <si>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</si>
  <si>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</si>
  <si>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</si>
  <si>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</si>
  <si>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</si>
  <si>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</si>
  <si>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</si>
  <si>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</si>
  <si>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</si>
  <si>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</si>
  <si>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</si>
  <si>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</si>
  <si>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</si>
  <si>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</si>
  <si>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</si>
  <si>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</si>
  <si>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</si>
  <si>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</si>
  <si>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</si>
  <si>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</si>
  <si>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</si>
  <si>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</si>
  <si>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</si>
  <si>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</si>
  <si>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</si>
  <si>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</si>
  <si>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</si>
  <si>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</si>
  <si>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</si>
  <si>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</si>
  <si>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</si>
  <si>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</si>
  <si>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</si>
  <si>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</si>
  <si>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</si>
  <si>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</si>
  <si>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</si>
  <si>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</si>
  <si>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</si>
  <si>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</si>
  <si>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</si>
  <si>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</si>
  <si>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</si>
  <si>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</si>
  <si>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</si>
  <si>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</si>
  <si>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</si>
  <si>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</si>
  <si>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</si>
  <si>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</si>
  <si>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</si>
  <si>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</si>
  <si>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</si>
  <si>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</si>
  <si>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</si>
  <si>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</si>
  <si>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</si>
  <si>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</si>
  <si>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</si>
  <si>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</si>
  <si>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</si>
  <si>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</si>
  <si>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</si>
  <si>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</si>
  <si>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</si>
  <si>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</si>
  <si>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</si>
  <si>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</si>
  <si>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</si>
  <si>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</si>
  <si>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</si>
  <si>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</si>
  <si>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</si>
  <si>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</si>
  <si>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</si>
  <si>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</si>
  <si>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</si>
  <si>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</si>
  <si>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</si>
  <si>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</si>
  <si>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</si>
  <si>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</si>
  <si>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</si>
  <si>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</si>
  <si>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</si>
  <si>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</si>
  <si>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</si>
  <si>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</si>
  <si>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</si>
  <si>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</si>
  <si>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</si>
  <si>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</si>
  <si>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</si>
  <si>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</si>
  <si>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</si>
  <si>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</si>
  <si>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</si>
  <si>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</si>
  <si>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</si>
  <si>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</si>
  <si>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</si>
  <si>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</si>
  <si>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</si>
  <si>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</si>
  <si>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</si>
  <si>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</si>
  <si>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</si>
  <si>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</si>
  <si>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</si>
  <si>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</si>
  <si>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</si>
  <si>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</si>
  <si>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</si>
  <si>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</si>
  <si>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</si>
  <si>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</si>
  <si>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</si>
  <si>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</si>
  <si>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</si>
  <si>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</si>
  <si>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</si>
  <si>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</si>
  <si>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</si>
  <si>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</si>
  <si>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</si>
  <si>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</si>
  <si>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</si>
  <si>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</si>
  <si>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</si>
  <si>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</si>
  <si>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</si>
  <si>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</si>
  <si>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</si>
  <si>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</si>
  <si>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</si>
  <si>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</si>
  <si>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</si>
  <si>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</si>
  <si>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</si>
  <si>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</si>
  <si>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</si>
  <si>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</si>
  <si>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</si>
  <si>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</si>
  <si>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</si>
  <si>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</si>
  <si>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</si>
  <si>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</si>
  <si>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</si>
  <si>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</si>
  <si>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</si>
  <si>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</si>
  <si>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</si>
  <si>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</si>
  <si>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</si>
  <si>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</si>
  <si>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</si>
  <si>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</si>
  <si>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</si>
  <si>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</si>
  <si>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</si>
  <si>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</si>
  <si>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</si>
  <si>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</si>
  <si>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</si>
  <si>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</si>
  <si>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</si>
  <si>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</si>
  <si>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</si>
  <si>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</si>
  <si>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</si>
  <si>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</si>
  <si>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</si>
  <si>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</si>
  <si>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</si>
  <si>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</si>
  <si>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</si>
  <si>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</si>
  <si>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</si>
  <si>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</si>
  <si>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</si>
  <si>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</si>
  <si>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</si>
  <si>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</si>
  <si>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</si>
  <si>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</si>
  <si>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</si>
  <si>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</si>
  <si>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</si>
  <si>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</si>
  <si>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</si>
  <si>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</si>
  <si>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</si>
  <si>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</si>
  <si>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</si>
  <si>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</si>
  <si>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</si>
  <si>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</si>
  <si>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</si>
  <si>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</si>
  <si>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</si>
  <si>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</si>
  <si>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</si>
  <si>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</si>
  <si>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</si>
  <si>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</si>
  <si>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</si>
  <si>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</si>
  <si>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</si>
  <si>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</si>
  <si>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</si>
  <si>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</si>
  <si>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</si>
  <si>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</si>
  <si>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</si>
  <si>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</si>
  <si>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</si>
  <si>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</si>
  <si>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</si>
  <si>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</si>
  <si>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</si>
  <si>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</si>
  <si>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</si>
  <si>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</si>
  <si>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</si>
  <si>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</si>
  <si>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</si>
  <si>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</si>
  <si>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</si>
  <si>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</si>
  <si>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</si>
  <si>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</si>
  <si>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</si>
  <si>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</si>
  <si>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</si>
  <si>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</si>
  <si>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</si>
  <si>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</si>
  <si>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</si>
  <si>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</si>
  <si>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</si>
  <si>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</si>
  <si>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</si>
  <si>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</si>
  <si>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</si>
  <si>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</si>
  <si>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</si>
  <si>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</si>
  <si>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</si>
  <si>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</si>
  <si>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</si>
  <si>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</si>
  <si>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</si>
  <si>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</si>
  <si>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</si>
  <si>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</si>
  <si>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</si>
  <si>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</si>
  <si>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</si>
  <si>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</si>
  <si>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</si>
  <si>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</si>
  <si>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</si>
  <si>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</si>
  <si>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</si>
  <si>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</si>
  <si>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</si>
  <si>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</si>
  <si>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</si>
  <si>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</si>
  <si>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</si>
  <si>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</si>
  <si>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</si>
  <si>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</si>
  <si>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</si>
  <si>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</si>
  <si>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</si>
  <si>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</si>
  <si>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</si>
  <si>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</si>
  <si>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</si>
  <si>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</si>
  <si>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</si>
  <si>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</si>
  <si>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</si>
  <si>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</si>
  <si>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</si>
  <si>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</si>
  <si>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</si>
  <si>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</si>
  <si>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</si>
  <si>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</si>
  <si>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</si>
  <si>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</si>
  <si>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</si>
  <si>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</si>
  <si>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</si>
  <si>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</si>
  <si>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</si>
  <si>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</si>
  <si>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</si>
  <si>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</si>
  <si>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</si>
  <si>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</si>
  <si>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</si>
  <si>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</si>
  <si>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</si>
  <si>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</si>
  <si>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</si>
  <si>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</si>
  <si>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</si>
  <si>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</si>
  <si>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</si>
  <si>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</si>
  <si>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</si>
  <si>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</si>
  <si>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</si>
  <si>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</si>
  <si>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</si>
  <si>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</si>
  <si>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</si>
  <si>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</si>
  <si>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</si>
  <si>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</si>
  <si>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</si>
  <si>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</si>
  <si>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</si>
  <si>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</si>
  <si>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</si>
  <si>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</si>
  <si>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</si>
  <si>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</si>
  <si>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</si>
  <si>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</si>
  <si>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</si>
  <si>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</si>
  <si>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</si>
  <si>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</si>
  <si>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</si>
  <si>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</si>
  <si>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</si>
  <si>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</si>
  <si>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</si>
  <si>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</si>
  <si>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</si>
  <si>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</si>
  <si>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</si>
  <si>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</si>
  <si>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</si>
  <si>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</si>
  <si>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</si>
  <si>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</si>
  <si>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</si>
  <si>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</si>
  <si>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</si>
  <si>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</si>
  <si>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</si>
  <si>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</si>
  <si>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</si>
  <si>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</si>
  <si>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</si>
  <si>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</si>
  <si>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</si>
  <si>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</si>
  <si>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</si>
  <si>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</si>
  <si>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</si>
  <si>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</si>
  <si>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</si>
  <si>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</si>
  <si>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</si>
  <si>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</si>
  <si>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</si>
  <si>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</si>
  <si>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</si>
  <si>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</si>
  <si>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</si>
  <si>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</si>
  <si>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</si>
  <si>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</si>
  <si>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</si>
  <si>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</si>
  <si>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</si>
  <si>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</si>
  <si>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</si>
  <si>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</si>
  <si>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</si>
  <si>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</si>
  <si>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</si>
  <si>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</si>
  <si>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</si>
  <si>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</si>
  <si>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</si>
  <si>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</si>
  <si>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</si>
  <si>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</si>
  <si>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</si>
  <si>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</si>
  <si>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</si>
  <si>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</si>
  <si>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</si>
  <si>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</si>
  <si>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</si>
  <si>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</si>
  <si>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</si>
  <si>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</si>
  <si>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</si>
  <si>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</si>
  <si>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</si>
  <si>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</si>
  <si>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</si>
  <si>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</si>
  <si>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</si>
  <si>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</si>
  <si>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</si>
  <si>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</si>
  <si>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</si>
  <si>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</si>
  <si>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</si>
  <si>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</si>
  <si>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</si>
  <si>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</si>
  <si>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</si>
  <si>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</si>
  <si>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</si>
  <si>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</si>
  <si>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</si>
  <si>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</si>
  <si>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</si>
  <si>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</si>
  <si>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</si>
  <si>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</si>
  <si>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</si>
  <si>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</si>
  <si>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</si>
  <si>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</si>
  <si>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</si>
  <si>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</si>
  <si>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</si>
  <si>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</si>
  <si>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</si>
  <si>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</si>
  <si>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</si>
  <si>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</si>
  <si>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</si>
  <si>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</si>
  <si>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</si>
  <si>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</si>
  <si>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</si>
  <si>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</si>
  <si>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</si>
  <si>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</si>
  <si>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</si>
  <si>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</si>
  <si>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</si>
  <si>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</si>
  <si>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</si>
  <si>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</si>
  <si>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</si>
  <si>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</si>
  <si>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</si>
  <si>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</si>
  <si>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</si>
  <si>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</si>
  <si>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</si>
  <si>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</si>
  <si>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</si>
  <si>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</si>
  <si>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</si>
  <si>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</si>
  <si>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</si>
  <si>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</si>
  <si>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</si>
  <si>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</si>
  <si>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</si>
  <si>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</si>
  <si>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</si>
  <si>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</si>
  <si>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</si>
  <si>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</si>
  <si>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</si>
  <si>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</si>
  <si>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</si>
  <si>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</si>
  <si>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</si>
  <si>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</si>
  <si>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</si>
  <si>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</si>
  <si>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</si>
  <si>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</si>
  <si>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</si>
  <si>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</si>
  <si>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</si>
  <si>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</si>
  <si>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</si>
  <si>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</si>
  <si>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</si>
  <si>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</si>
  <si>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</si>
  <si>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</si>
  <si>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</si>
  <si>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</si>
  <si>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</si>
  <si>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</si>
  <si>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</si>
  <si>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</si>
  <si>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</si>
  <si>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</si>
  <si>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</si>
  <si>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</si>
  <si>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</si>
  <si>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</si>
  <si>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</si>
  <si>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</si>
  <si>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</si>
  <si>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</si>
  <si>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</si>
  <si>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</si>
  <si>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</si>
  <si>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</si>
  <si>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</si>
  <si>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</si>
  <si>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</si>
  <si>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</si>
  <si>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</si>
  <si>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</si>
  <si>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</si>
  <si>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</si>
  <si>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</si>
  <si>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</si>
  <si>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</si>
  <si>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</si>
  <si>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</si>
  <si>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</si>
  <si>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</si>
  <si>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</si>
  <si>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</si>
  <si>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</si>
  <si>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</si>
  <si>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</si>
  <si>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</si>
  <si>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</si>
  <si>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</si>
  <si>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</si>
  <si>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</si>
  <si>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</si>
  <si>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</si>
  <si>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</si>
  <si>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</si>
  <si>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</si>
  <si>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</si>
  <si>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</si>
  <si>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</si>
  <si>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</si>
  <si>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</si>
  <si>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</si>
  <si>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</si>
  <si>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</si>
  <si>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</si>
  <si>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</si>
  <si>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</si>
  <si>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</si>
  <si>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</si>
  <si>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</si>
  <si>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</si>
  <si>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</si>
  <si>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</si>
  <si>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</si>
  <si>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</si>
  <si>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</si>
  <si>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</si>
  <si>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</si>
  <si>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</si>
  <si>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</si>
  <si>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</si>
  <si>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</si>
  <si>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</si>
  <si>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</si>
  <si>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</si>
  <si>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</si>
  <si>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</si>
  <si>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</si>
  <si>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</si>
  <si>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</si>
  <si>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</si>
  <si>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</si>
  <si>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</si>
  <si>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</si>
  <si>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</si>
  <si>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</si>
  <si>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</si>
  <si>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</si>
  <si>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</si>
  <si>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</si>
  <si>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</si>
  <si>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</si>
  <si>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</si>
  <si>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</si>
  <si>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</si>
  <si>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</si>
  <si>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</si>
  <si>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</si>
  <si>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</si>
  <si>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</si>
  <si>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</si>
  <si>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</si>
  <si>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</si>
  <si>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</si>
  <si>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</si>
  <si>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</si>
  <si>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</si>
  <si>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</si>
  <si>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</si>
  <si>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</si>
  <si>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</si>
  <si>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</si>
  <si>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</si>
  <si>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</si>
  <si>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</si>
  <si>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</si>
  <si>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</si>
  <si>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</si>
  <si>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</si>
  <si>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</si>
  <si>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</si>
  <si>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</si>
  <si>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</si>
  <si>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</si>
  <si>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</si>
  <si>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</si>
  <si>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</si>
  <si>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</si>
  <si>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</si>
  <si>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</si>
  <si>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</si>
  <si>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</si>
  <si>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</si>
  <si>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</si>
  <si>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</si>
  <si>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</si>
  <si>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</si>
  <si>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</si>
  <si>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</si>
  <si>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</si>
  <si>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</si>
  <si>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</si>
  <si>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</si>
  <si>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</si>
  <si>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</si>
  <si>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</si>
  <si>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</si>
  <si>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</si>
  <si>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</si>
  <si>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</si>
  <si>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</si>
  <si>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</si>
  <si>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</si>
  <si>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</si>
  <si>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</si>
  <si>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</si>
  <si>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</si>
  <si>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</si>
  <si>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</si>
  <si>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</si>
  <si>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</si>
  <si>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</si>
  <si>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</si>
  <si>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</si>
  <si>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</si>
  <si>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</si>
  <si>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</si>
  <si>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</si>
  <si>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</si>
  <si>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</si>
  <si>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</si>
  <si>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</si>
  <si>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</si>
  <si>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</si>
  <si>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</si>
  <si>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</si>
  <si>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</si>
  <si>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</si>
  <si>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</si>
  <si>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</si>
  <si>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</si>
  <si>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</si>
  <si>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</si>
  <si>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</si>
  <si>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</si>
  <si>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</si>
  <si>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</si>
  <si>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</si>
  <si>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</si>
  <si>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</si>
  <si>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</si>
  <si>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</si>
  <si>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</si>
  <si>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</si>
  <si>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</si>
  <si>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</si>
  <si>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</si>
  <si>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</si>
  <si>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</si>
  <si>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</si>
  <si>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</si>
  <si>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</si>
  <si>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</si>
  <si>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</si>
  <si>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</si>
  <si>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</si>
  <si>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</si>
  <si>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</si>
  <si>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</si>
  <si>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</si>
  <si>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</si>
  <si>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</si>
  <si>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</si>
  <si>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</si>
  <si>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</si>
  <si>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</si>
  <si>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</si>
  <si>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</si>
  <si>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</si>
  <si>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</si>
  <si>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</si>
  <si>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</si>
  <si>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</si>
  <si>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</si>
  <si>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</si>
  <si>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</si>
  <si>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</si>
  <si>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</si>
  <si>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</si>
  <si>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</si>
  <si>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</si>
  <si>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</si>
  <si>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</si>
  <si>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</si>
  <si>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</si>
  <si>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</si>
  <si>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</si>
  <si>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</si>
  <si>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</si>
  <si>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</si>
  <si>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</si>
  <si>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</si>
  <si>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</si>
  <si>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</si>
  <si>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</si>
  <si>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</si>
  <si>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</si>
  <si>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</si>
  <si>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</si>
  <si>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</si>
  <si>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</si>
  <si>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</si>
  <si>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</si>
  <si>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</si>
  <si>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</si>
  <si>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</si>
  <si>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</si>
  <si>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</si>
  <si>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</si>
  <si>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</si>
  <si>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</si>
  <si>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</si>
  <si>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</si>
  <si>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</si>
  <si>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</si>
  <si>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</si>
  <si>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</si>
  <si>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</si>
  <si>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</si>
  <si>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</si>
  <si>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</si>
  <si>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</si>
  <si>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</si>
  <si>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</si>
  <si>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</si>
  <si>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</si>
  <si>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</si>
  <si>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</si>
  <si>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</si>
  <si>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</si>
  <si>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</si>
  <si>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</si>
  <si>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</si>
  <si>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</si>
  <si>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</si>
  <si>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</si>
  <si>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</si>
  <si>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</si>
  <si>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</si>
  <si>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</si>
  <si>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</si>
  <si>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</si>
  <si>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</si>
  <si>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</si>
  <si>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</si>
  <si>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</si>
  <si>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</si>
  <si>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</si>
  <si>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</si>
  <si>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</si>
  <si>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</si>
  <si>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</si>
  <si>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</si>
  <si>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</si>
  <si>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</si>
  <si>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</si>
  <si>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</si>
  <si>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</si>
  <si>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</si>
  <si>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</si>
  <si>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</si>
  <si>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</si>
  <si>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</si>
  <si>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</si>
  <si>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</si>
  <si>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</si>
  <si>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</si>
  <si>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</si>
  <si>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</si>
  <si>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</si>
  <si>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</si>
  <si>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</si>
  <si>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</si>
  <si>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</si>
  <si>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</si>
  <si>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</si>
  <si>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</si>
  <si>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</si>
  <si>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</si>
  <si>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</si>
  <si>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</si>
  <si>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</si>
  <si>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</si>
  <si>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</si>
  <si>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</si>
  <si>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</si>
  <si>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</si>
  <si>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</si>
  <si>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</si>
  <si>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</si>
  <si>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</si>
  <si>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</si>
  <si>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</si>
  <si>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</si>
  <si>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</si>
  <si>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</si>
  <si>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</si>
  <si>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</si>
  <si>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</si>
  <si>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</si>
  <si>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</si>
  <si>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</si>
  <si>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</si>
  <si>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</si>
  <si>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</si>
  <si>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</si>
  <si>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</si>
  <si>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</si>
  <si>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</si>
  <si>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</si>
  <si>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</si>
  <si>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</si>
  <si>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</si>
  <si>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</si>
  <si>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</si>
  <si>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</si>
  <si>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</si>
  <si>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</si>
  <si>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</si>
  <si>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</si>
  <si>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</si>
  <si>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</si>
  <si>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</si>
  <si>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</si>
  <si>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</si>
  <si>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</si>
  <si>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</si>
  <si>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</si>
  <si>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</si>
  <si>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</si>
  <si>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</si>
  <si>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</si>
  <si>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</si>
  <si>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</si>
  <si>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</si>
  <si>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</si>
  <si>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</si>
  <si>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</si>
  <si>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</si>
  <si>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</si>
  <si>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</si>
  <si>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</si>
  <si>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</si>
  <si>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</si>
  <si>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</si>
  <si>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</si>
  <si>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</si>
  <si>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</si>
  <si>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</si>
  <si>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</si>
  <si>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</si>
  <si>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</si>
  <si>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</si>
  <si>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</si>
  <si>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</si>
  <si>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</si>
  <si>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</si>
  <si>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</si>
  <si>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</si>
  <si>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</si>
  <si>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</si>
  <si>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</si>
  <si>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</si>
  <si>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</si>
  <si>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</si>
  <si>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</si>
  <si>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</si>
  <si>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</si>
  <si>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</si>
  <si>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</si>
  <si>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</si>
  <si>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</si>
  <si>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</si>
  <si>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</si>
  <si>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</si>
  <si>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</si>
  <si>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</si>
  <si>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</si>
  <si>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</si>
  <si>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</si>
  <si>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</si>
  <si>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</si>
  <si>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</si>
  <si>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</si>
  <si>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</si>
  <si>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</si>
  <si>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</si>
  <si>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</si>
  <si>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</si>
  <si>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</si>
  <si>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</si>
  <si>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</si>
  <si>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</si>
  <si>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</si>
  <si>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</si>
  <si>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</si>
  <si>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</si>
  <si>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</si>
  <si>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</si>
  <si>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</si>
  <si>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</si>
  <si>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</si>
  <si>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</si>
  <si>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</si>
  <si>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</si>
  <si>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</si>
  <si>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</si>
  <si>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</si>
  <si>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</si>
  <si>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</si>
  <si>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</si>
  <si>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</si>
  <si>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</si>
  <si>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</si>
  <si>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</si>
  <si>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</si>
  <si>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</si>
  <si>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</si>
  <si>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</si>
  <si>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</si>
  <si>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</si>
  <si>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</si>
  <si>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</si>
  <si>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</si>
  <si>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</si>
  <si>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</si>
  <si>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</si>
  <si>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</si>
  <si>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</si>
  <si>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</si>
  <si>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</si>
  <si>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</si>
  <si>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</si>
  <si>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</si>
  <si>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</si>
  <si>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</si>
  <si>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</si>
  <si>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</si>
  <si>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</si>
  <si>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</si>
  <si>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</si>
  <si>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</si>
  <si>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</si>
  <si>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</si>
  <si>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</si>
  <si>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</si>
  <si>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</si>
  <si>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</si>
  <si>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</si>
  <si>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</si>
  <si>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</si>
  <si>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</si>
  <si>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</si>
  <si>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</si>
  <si>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</si>
  <si>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</si>
  <si>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</si>
  <si>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</si>
  <si>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</si>
  <si>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</si>
  <si>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</si>
  <si>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</si>
  <si>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</si>
  <si>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</si>
  <si>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</si>
  <si>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</si>
  <si>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</si>
  <si>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</si>
  <si>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</si>
  <si>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</si>
  <si>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</si>
  <si>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</si>
  <si>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</si>
  <si>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</si>
  <si>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</si>
  <si>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</si>
  <si>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</si>
  <si>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</si>
  <si>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</si>
  <si>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</si>
  <si>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</si>
  <si>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</si>
  <si>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</si>
  <si>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</si>
  <si>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</si>
  <si>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</si>
  <si>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</si>
  <si>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</si>
  <si>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</si>
  <si>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</si>
  <si>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</si>
  <si>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</si>
  <si>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</si>
  <si>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</si>
  <si>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</si>
  <si>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</si>
  <si>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</si>
  <si>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</si>
  <si>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</si>
  <si>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</si>
  <si>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</si>
  <si>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</si>
  <si>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</si>
  <si>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</si>
  <si>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</si>
  <si>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</si>
  <si>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</si>
  <si>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</si>
  <si>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</si>
  <si>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</si>
  <si>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</si>
  <si>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</si>
  <si>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</si>
  <si>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</si>
  <si>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</si>
  <si>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</si>
  <si>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</si>
  <si>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</si>
  <si>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</si>
  <si>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</si>
  <si>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</si>
  <si>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</si>
  <si>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</si>
  <si>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</si>
  <si>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</si>
  <si>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</si>
  <si>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</si>
  <si>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</si>
  <si>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</si>
  <si>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</si>
  <si>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</si>
  <si>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</si>
  <si>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</si>
  <si>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</si>
  <si>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</si>
  <si>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</si>
  <si>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</si>
  <si>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</si>
  <si>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</si>
  <si>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</si>
  <si>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</si>
  <si>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</si>
  <si>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</si>
  <si>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</si>
  <si>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</si>
  <si>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</si>
  <si>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</si>
  <si>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</si>
  <si>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</si>
  <si>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</si>
  <si>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</si>
  <si>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</si>
  <si>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</si>
  <si>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</si>
  <si>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</si>
  <si>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</si>
  <si>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</si>
  <si>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</si>
  <si>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</si>
  <si>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</si>
  <si>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</si>
  <si>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</si>
  <si>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</si>
  <si>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</si>
  <si>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</si>
  <si>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</si>
  <si>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</si>
  <si>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</si>
  <si>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</si>
  <si>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</si>
  <si>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</si>
  <si>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</si>
  <si>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</si>
  <si>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</si>
  <si>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</si>
  <si>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</si>
  <si>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</si>
  <si>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</si>
  <si>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</si>
  <si>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</si>
  <si>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</si>
  <si>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</si>
  <si>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</si>
  <si>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</si>
  <si>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</si>
  <si>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</si>
  <si>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</si>
  <si>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</si>
  <si>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</si>
  <si>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</si>
  <si>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</si>
  <si>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</si>
  <si>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</si>
  <si>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</si>
  <si>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</si>
  <si>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</si>
  <si>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</si>
  <si>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</si>
  <si>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</si>
  <si>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</si>
  <si>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</si>
  <si>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</si>
  <si>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</si>
  <si>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</si>
  <si>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</si>
  <si>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</si>
  <si>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</si>
  <si>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</si>
  <si>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</si>
  <si>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</si>
  <si>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</si>
  <si>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</si>
  <si>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</si>
  <si>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</si>
  <si>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</si>
  <si>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</si>
  <si>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</si>
  <si>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</si>
  <si>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</si>
  <si>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</si>
  <si>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</si>
  <si>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</si>
  <si>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</si>
  <si>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</si>
  <si>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</si>
  <si>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</si>
  <si>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</si>
  <si>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</si>
  <si>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</si>
  <si>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</si>
  <si>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</si>
  <si>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</si>
  <si>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</si>
  <si>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</si>
  <si>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</si>
  <si>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</si>
  <si>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</si>
  <si>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</si>
  <si>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</si>
  <si>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</si>
  <si>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</si>
  <si>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</si>
  <si>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</si>
  <si>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</si>
  <si>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</si>
  <si>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</si>
  <si>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</si>
  <si>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</si>
  <si>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</si>
  <si>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</si>
  <si>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</si>
  <si>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</si>
  <si>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</si>
  <si>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</si>
  <si>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</si>
  <si>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</si>
  <si>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</si>
  <si>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</si>
  <si>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</si>
  <si>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</si>
  <si>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</si>
  <si>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</si>
  <si>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</si>
  <si>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</si>
  <si>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</si>
  <si>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</si>
  <si>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</si>
  <si>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</si>
  <si>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</si>
  <si>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</si>
  <si>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</si>
  <si>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</si>
  <si>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</si>
  <si>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</si>
  <si>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</si>
  <si>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</si>
  <si>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</si>
  <si>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</si>
  <si>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</si>
  <si>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</si>
  <si>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</si>
  <si>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</si>
  <si>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</si>
  <si>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</si>
  <si>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</si>
  <si>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</si>
  <si>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</si>
  <si>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</si>
  <si>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</si>
  <si>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</si>
  <si>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</si>
  <si>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</si>
  <si>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</si>
  <si>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</si>
  <si>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</si>
  <si>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</si>
  <si>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</si>
  <si>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</si>
  <si>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</si>
  <si>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</si>
  <si>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</si>
  <si>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</si>
  <si>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</si>
  <si>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</si>
  <si>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</si>
  <si>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</si>
  <si>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</si>
  <si>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</si>
  <si>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</si>
  <si>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</si>
  <si>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</si>
  <si>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</si>
  <si>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</si>
  <si>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</si>
  <si>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</si>
  <si>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</si>
  <si>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</si>
  <si>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</si>
  <si>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</si>
  <si>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</si>
  <si>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</si>
  <si>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</si>
  <si>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</si>
  <si>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</si>
  <si>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</si>
  <si>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</si>
  <si>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</si>
  <si>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</si>
  <si>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</si>
  <si>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</si>
  <si>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</si>
  <si>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</si>
  <si>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</si>
  <si>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</si>
  <si>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</si>
  <si>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</si>
  <si>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</si>
  <si>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</si>
  <si>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</si>
  <si>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</si>
  <si>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</si>
  <si>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</si>
  <si>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</si>
  <si>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</si>
  <si>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</si>
  <si>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</si>
  <si>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</si>
  <si>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</si>
  <si>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</si>
  <si>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</si>
  <si>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</si>
  <si>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</si>
  <si>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</si>
  <si>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</si>
  <si>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</si>
  <si>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</si>
  <si>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</si>
  <si>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</si>
  <si>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</si>
  <si>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</si>
  <si>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</si>
  <si>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</si>
  <si>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</si>
  <si>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</si>
  <si>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</si>
  <si>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</si>
  <si>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</si>
  <si>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</si>
  <si>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</si>
  <si>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</si>
  <si>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</si>
  <si>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</si>
  <si>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</si>
  <si>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</si>
  <si>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</si>
  <si>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</si>
  <si>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</si>
  <si>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</si>
  <si>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</si>
  <si>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</si>
  <si>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</si>
  <si>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</si>
  <si>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</si>
  <si>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</si>
  <si>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</si>
  <si>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</si>
  <si>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</si>
  <si>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</si>
  <si>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</si>
  <si>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</si>
  <si>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</si>
  <si>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</si>
  <si>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</si>
  <si>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</si>
  <si>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</si>
  <si>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</si>
  <si>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</si>
  <si>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</si>
  <si>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</si>
  <si>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</si>
  <si>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</si>
  <si>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</si>
  <si>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</si>
  <si>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</si>
  <si>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</si>
  <si>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</si>
  <si>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</si>
  <si>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</si>
  <si>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</si>
  <si>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</si>
  <si>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</si>
  <si>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</si>
  <si>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</si>
  <si>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</si>
  <si>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</si>
  <si>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</si>
  <si>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</si>
  <si>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</si>
  <si>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</si>
  <si>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</si>
  <si>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</si>
  <si>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</si>
  <si>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</si>
  <si>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</si>
  <si>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</si>
  <si>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</si>
  <si>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</si>
  <si>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</si>
  <si>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</si>
  <si>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</si>
  <si>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</si>
  <si>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</si>
  <si>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</si>
  <si>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</si>
  <si>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</si>
  <si>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</si>
  <si>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</si>
  <si>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</si>
  <si>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</si>
  <si>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</si>
  <si>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</si>
  <si>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</si>
  <si>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</si>
  <si>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</si>
  <si>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</si>
  <si>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</si>
  <si>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</si>
  <si>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</si>
  <si>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</si>
  <si>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</si>
  <si>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</si>
  <si>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</si>
  <si>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</si>
  <si>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</si>
  <si>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</si>
  <si>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</si>
  <si>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</si>
  <si>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</si>
  <si>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</si>
  <si>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</si>
  <si>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</si>
  <si>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</si>
  <si>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</si>
  <si>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</si>
  <si>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</si>
  <si>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</si>
  <si>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</si>
  <si>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</si>
  <si>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</si>
  <si>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</si>
  <si>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</si>
  <si>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</si>
  <si>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</si>
  <si>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</si>
  <si>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</si>
  <si>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</si>
  <si>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</si>
  <si>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</si>
  <si>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</si>
  <si>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</si>
  <si>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</si>
  <si>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</si>
  <si>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</si>
  <si>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</si>
  <si>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</si>
  <si>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</si>
  <si>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</si>
  <si>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</si>
  <si>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</si>
  <si>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</si>
  <si>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</si>
  <si>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</si>
  <si>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</si>
  <si>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</si>
  <si>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</si>
  <si>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</si>
  <si>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</si>
  <si>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</si>
  <si>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</si>
  <si>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</si>
  <si>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</si>
  <si>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</si>
  <si>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</si>
  <si>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</si>
  <si>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</si>
  <si>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</si>
  <si>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</si>
  <si>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</si>
  <si>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</si>
  <si>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</si>
  <si>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</si>
  <si>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</si>
  <si>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</si>
  <si>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</si>
  <si>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</si>
  <si>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</si>
  <si>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</si>
  <si>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</si>
  <si>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</si>
  <si>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</si>
  <si>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</si>
  <si>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</si>
  <si>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</si>
  <si>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</si>
  <si>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</si>
  <si>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</si>
  <si>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</si>
  <si>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</si>
  <si>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</si>
  <si>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</si>
  <si>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</si>
  <si>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</si>
  <si>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</si>
  <si>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</si>
  <si>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</si>
  <si>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</si>
  <si>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</si>
  <si>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</si>
  <si>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</si>
  <si>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</si>
  <si>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</si>
  <si>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</si>
  <si>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</si>
  <si>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</si>
  <si>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</si>
  <si>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</si>
  <si>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</si>
  <si>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</si>
  <si>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</si>
  <si>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</si>
  <si>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</si>
  <si>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</si>
  <si>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</si>
  <si>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</si>
  <si>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</si>
  <si>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</si>
  <si>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</si>
  <si>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</si>
  <si>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</si>
  <si>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</si>
  <si>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</si>
  <si>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</si>
  <si>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</si>
  <si>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</si>
  <si>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</si>
  <si>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</si>
  <si>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</si>
  <si>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</si>
  <si>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</si>
  <si>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</si>
  <si>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</si>
  <si>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</si>
  <si>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</si>
  <si>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</si>
  <si>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</si>
  <si>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</si>
  <si>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</si>
  <si>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</si>
  <si>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</si>
  <si>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</si>
  <si>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</si>
  <si>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</si>
  <si>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</si>
  <si>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</si>
  <si>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</si>
  <si>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</si>
  <si>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</si>
  <si>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</si>
  <si>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</si>
  <si>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</si>
  <si>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</si>
  <si>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</si>
  <si>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</si>
  <si>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</si>
  <si>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</si>
  <si>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</si>
  <si>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</si>
  <si>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</si>
  <si>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</si>
  <si>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</si>
  <si>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</si>
  <si>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</si>
  <si>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</si>
  <si>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</si>
  <si>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</si>
  <si>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</si>
  <si>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</si>
  <si>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</si>
  <si>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</si>
  <si>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</si>
  <si>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</si>
  <si>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</si>
  <si>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</si>
  <si>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</si>
  <si>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</si>
  <si>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</si>
  <si>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</si>
  <si>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</si>
  <si>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</si>
  <si>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</si>
  <si>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</si>
  <si>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</si>
  <si>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</si>
  <si>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</si>
  <si>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</si>
  <si>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</si>
  <si>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</si>
  <si>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</si>
  <si>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</si>
  <si>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</si>
  <si>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</si>
  <si>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</si>
  <si>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</si>
  <si>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</si>
  <si>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</si>
  <si>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</si>
  <si>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</si>
  <si>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</si>
  <si>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</si>
  <si>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</si>
  <si>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</si>
  <si>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</si>
  <si>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</si>
  <si>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</si>
  <si>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</si>
  <si>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</si>
  <si>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</si>
  <si>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</si>
  <si>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</si>
  <si>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</si>
  <si>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</si>
  <si>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</si>
  <si>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</si>
  <si>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</si>
  <si>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</si>
  <si>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</si>
  <si>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</si>
  <si>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</si>
  <si>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</si>
  <si>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</si>
  <si>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</si>
  <si>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</si>
  <si>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</si>
  <si>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</si>
  <si>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</si>
  <si>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</si>
  <si>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</si>
  <si>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</si>
  <si>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</si>
  <si>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</si>
  <si>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</si>
  <si>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</si>
  <si>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</si>
  <si>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</si>
  <si>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</si>
  <si>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</si>
  <si>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</si>
  <si>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</si>
  <si>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</si>
  <si>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</si>
  <si>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</si>
  <si>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</si>
  <si>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</si>
  <si>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</si>
  <si>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</si>
  <si>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</si>
  <si>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</si>
  <si>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</si>
  <si>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</si>
  <si>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</si>
  <si>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</si>
  <si>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</si>
  <si>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</si>
  <si>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</si>
  <si>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</si>
  <si>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</si>
  <si>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</si>
  <si>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</si>
  <si>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</si>
  <si>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</si>
  <si>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</si>
  <si>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</si>
  <si>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</si>
  <si>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</si>
  <si>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</si>
  <si>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</si>
  <si>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</si>
  <si>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</si>
  <si>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</si>
  <si>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</si>
  <si>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</si>
  <si>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</si>
  <si>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</si>
  <si>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</si>
  <si>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</si>
  <si>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</si>
  <si>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</si>
  <si>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</si>
  <si>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</si>
  <si>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</si>
  <si>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</si>
  <si>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</si>
  <si>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</si>
  <si>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</si>
  <si>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</si>
  <si>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</si>
  <si>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</si>
  <si>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</si>
  <si>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</si>
  <si>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</si>
  <si>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</si>
  <si>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</si>
  <si>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</si>
  <si>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</si>
  <si>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</si>
  <si>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</si>
  <si>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</si>
  <si>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</si>
  <si>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</si>
  <si>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</si>
  <si>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</si>
  <si>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</si>
  <si>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</si>
  <si>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</si>
  <si>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</si>
  <si>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</si>
  <si>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</si>
  <si>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</si>
  <si>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</si>
  <si>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</si>
  <si>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</si>
  <si>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</si>
  <si>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</si>
  <si>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</si>
  <si>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</si>
  <si>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</si>
  <si>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</si>
  <si>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</si>
  <si>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</si>
  <si>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</si>
  <si>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</si>
  <si>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</si>
  <si>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</si>
  <si>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</si>
  <si>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</si>
  <si>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</si>
  <si>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</si>
  <si>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</si>
  <si>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</si>
  <si>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</si>
  <si>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</si>
  <si>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</si>
  <si>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</si>
  <si>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</si>
  <si>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</si>
  <si>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</si>
  <si>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</si>
  <si>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</si>
  <si>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</si>
  <si>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</si>
  <si>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</si>
  <si>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</si>
  <si>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</si>
  <si>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</si>
  <si>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</si>
  <si>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</si>
  <si>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</si>
  <si>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</si>
  <si>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</si>
  <si>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</si>
  <si>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</si>
  <si>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</si>
  <si>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</si>
  <si>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</si>
  <si>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</si>
  <si>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</si>
  <si>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</si>
  <si>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</si>
  <si>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</si>
  <si>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</si>
  <si>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</si>
  <si>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</si>
  <si>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</si>
  <si>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</si>
  <si>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</si>
  <si>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</si>
  <si>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</si>
  <si>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</si>
  <si>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</si>
  <si>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</si>
  <si>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</si>
  <si>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</si>
  <si>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</si>
  <si>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</si>
  <si>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</si>
  <si>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</si>
  <si>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</si>
  <si>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</si>
  <si>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</si>
  <si>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</si>
  <si>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</si>
  <si>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</si>
  <si>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</si>
  <si>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</si>
  <si>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</si>
  <si>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</si>
  <si>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</si>
  <si>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</si>
  <si>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</si>
  <si>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</si>
  <si>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</si>
  <si>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</si>
  <si>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</si>
  <si>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</si>
  <si>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</si>
  <si>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</si>
  <si>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</si>
  <si>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</si>
  <si>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</si>
  <si>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</si>
  <si>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</si>
  <si>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</si>
  <si>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</si>
  <si>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</si>
  <si>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</si>
  <si>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</si>
  <si>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</si>
  <si>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</si>
  <si>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</si>
  <si>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</si>
  <si>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</si>
  <si>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</si>
  <si>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</si>
  <si>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</si>
  <si>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</si>
  <si>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</si>
  <si>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</si>
  <si>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</si>
  <si>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</si>
  <si>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</si>
  <si>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</si>
  <si>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</si>
  <si>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</si>
  <si>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</si>
  <si>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</si>
  <si>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</si>
  <si>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</si>
  <si>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</si>
  <si>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</si>
  <si>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</si>
  <si>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</si>
  <si>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</si>
  <si>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</si>
  <si>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</si>
  <si>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</si>
  <si>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</si>
  <si>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</si>
  <si>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</si>
  <si>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</si>
  <si>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</si>
  <si>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</si>
  <si>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</si>
  <si>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</si>
  <si>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</si>
  <si>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</si>
  <si>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</si>
  <si>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</si>
  <si>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</si>
  <si>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</si>
  <si>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</si>
  <si>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</si>
  <si>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</si>
  <si>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</si>
  <si>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</si>
  <si>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</si>
  <si>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</si>
  <si>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</si>
  <si>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</si>
  <si>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</si>
  <si>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</si>
  <si>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</si>
  <si>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</si>
  <si>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</si>
  <si>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</si>
  <si>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</si>
  <si>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</si>
  <si>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</si>
  <si>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</si>
  <si>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</si>
  <si>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</si>
  <si>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</si>
  <si>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</si>
  <si>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</si>
  <si>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</si>
  <si>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</si>
  <si>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</si>
  <si>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</si>
  <si>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</si>
  <si>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</si>
  <si>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</si>
  <si>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</si>
  <si>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</si>
  <si>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</si>
  <si>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</si>
  <si>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</si>
  <si>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</si>
  <si>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</si>
  <si>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</si>
  <si>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</si>
  <si>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</si>
  <si>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</si>
  <si>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</si>
  <si>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</si>
  <si>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</si>
  <si>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</si>
  <si>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</si>
  <si>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</si>
  <si>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</si>
  <si>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</si>
  <si>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</si>
  <si>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</si>
  <si>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</si>
  <si>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</si>
  <si>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</si>
  <si>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</si>
  <si>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</si>
  <si>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</si>
  <si>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</si>
  <si>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</si>
  <si>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</si>
  <si>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</si>
  <si>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</si>
  <si>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</si>
  <si>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</si>
  <si>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</si>
  <si>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</si>
  <si>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</si>
  <si>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</si>
  <si>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</si>
  <si>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</si>
  <si>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</si>
  <si>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</si>
  <si>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</si>
  <si>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</si>
  <si>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</si>
  <si>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</si>
  <si>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</si>
  <si>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</si>
  <si>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</si>
  <si>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</si>
  <si>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</si>
  <si>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</si>
  <si>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</si>
  <si>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</si>
  <si>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</si>
  <si>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</si>
  <si>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</si>
  <si>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</si>
  <si>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</si>
  <si>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</si>
  <si>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</si>
  <si>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</si>
  <si>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</si>
  <si>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</si>
  <si>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</si>
  <si>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</si>
  <si>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</si>
  <si>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</si>
  <si>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</si>
  <si>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</si>
  <si>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</si>
  <si>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</si>
  <si>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</si>
  <si>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</si>
  <si>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</si>
  <si>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</si>
  <si>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</si>
  <si>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</si>
  <si>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</si>
  <si>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</si>
  <si>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</si>
  <si>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</si>
  <si>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</si>
  <si>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</si>
  <si>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</si>
  <si>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</si>
  <si>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</si>
  <si>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</si>
  <si>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</si>
  <si>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</si>
  <si>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</si>
  <si>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</si>
  <si>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</si>
  <si>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</si>
  <si>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</si>
  <si>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</si>
  <si>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</si>
  <si>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</si>
  <si>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</si>
  <si>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</si>
  <si>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</si>
  <si>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</si>
  <si>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</si>
  <si>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</si>
  <si>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</si>
  <si>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</si>
  <si>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</si>
  <si>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</si>
  <si>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</si>
  <si>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</si>
  <si>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</si>
  <si>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</si>
  <si>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</si>
  <si>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</si>
  <si>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</si>
  <si>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</si>
  <si>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</si>
  <si>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</si>
  <si>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</si>
  <si>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</si>
  <si>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</si>
  <si>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</si>
  <si>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</si>
  <si>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</si>
  <si>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</si>
  <si>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</si>
  <si>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</si>
  <si>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</si>
  <si>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</si>
  <si>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</si>
  <si>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</si>
  <si>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</si>
  <si>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</si>
  <si>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</si>
  <si>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</si>
  <si>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</si>
  <si>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</si>
  <si>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</si>
  <si>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</si>
  <si>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</si>
  <si>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</si>
  <si>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</si>
  <si>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</si>
  <si>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</si>
  <si>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</si>
  <si>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</si>
  <si>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</si>
  <si>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</si>
  <si>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</si>
  <si>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</si>
  <si>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</si>
  <si>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</si>
  <si>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</si>
  <si>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</si>
  <si>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</si>
  <si>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</si>
  <si>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</si>
  <si>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</si>
  <si>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</si>
  <si>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</si>
  <si>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</si>
  <si>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</si>
  <si>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</si>
  <si>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</si>
  <si>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</si>
  <si>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</si>
  <si>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</si>
  <si>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</si>
  <si>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</si>
  <si>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</si>
  <si>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</si>
  <si>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</si>
  <si>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</si>
  <si>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</si>
  <si>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</si>
  <si>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</si>
  <si>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</si>
  <si>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</si>
  <si>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</si>
  <si>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</si>
  <si>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</si>
  <si>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</si>
  <si>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</si>
  <si>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</si>
  <si>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</si>
  <si>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</si>
  <si>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</si>
  <si>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</si>
  <si>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</si>
  <si>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</si>
  <si>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</si>
  <si>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</si>
  <si>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</si>
  <si>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</si>
  <si>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</si>
  <si>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</si>
  <si>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</si>
  <si>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</si>
  <si>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</si>
  <si>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</si>
  <si>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</si>
  <si>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</si>
  <si>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</si>
  <si>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</si>
  <si>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</si>
  <si>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</si>
  <si>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</si>
  <si>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</si>
  <si>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</si>
  <si>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</si>
  <si>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</si>
  <si>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</si>
  <si>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</si>
  <si>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</si>
  <si>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</si>
  <si>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</si>
  <si>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</si>
  <si>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</si>
  <si>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</si>
  <si>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</si>
  <si>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</si>
  <si>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</si>
  <si>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</si>
  <si>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</si>
  <si>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</si>
  <si>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</si>
  <si>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</si>
  <si>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</si>
  <si>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</si>
  <si>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</si>
  <si>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</si>
  <si>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</si>
  <si>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</si>
  <si>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</si>
  <si>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</si>
  <si>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</si>
  <si>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</si>
  <si>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</si>
  <si>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</si>
  <si>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</si>
  <si>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</si>
  <si>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</si>
  <si>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</si>
  <si>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</si>
  <si>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</si>
  <si>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</si>
  <si>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</si>
  <si>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</si>
  <si>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</si>
  <si>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</si>
  <si>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</si>
  <si>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</si>
  <si>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</si>
  <si>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</si>
  <si>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</si>
  <si>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</si>
  <si>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</si>
  <si>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</si>
  <si>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</si>
  <si>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</si>
  <si>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</si>
  <si>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</si>
  <si>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</si>
  <si>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</si>
  <si>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</si>
  <si>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</si>
  <si>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</si>
  <si>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</si>
  <si>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</si>
  <si>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</si>
  <si>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</si>
  <si>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</si>
  <si>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</si>
  <si>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</si>
  <si>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</si>
  <si>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</si>
  <si>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</si>
  <si>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</si>
  <si>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</si>
  <si>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</si>
  <si>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</si>
  <si>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</si>
  <si>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</si>
  <si>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</si>
  <si>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</si>
  <si>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</si>
  <si>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</si>
  <si>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</si>
  <si>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</si>
  <si>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</si>
  <si>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</si>
  <si>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</si>
  <si>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</si>
  <si>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</si>
  <si>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</si>
  <si>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</si>
  <si>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</si>
  <si>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</si>
  <si>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</si>
  <si>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</si>
  <si>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</si>
  <si>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</si>
  <si>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</si>
  <si>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</si>
  <si>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</si>
  <si>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</si>
  <si>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</si>
  <si>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</si>
  <si>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</si>
  <si>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</si>
  <si>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</si>
  <si>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</si>
  <si>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</si>
  <si>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</si>
  <si>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</si>
  <si>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</si>
  <si>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</si>
  <si>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</si>
  <si>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</si>
  <si>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</si>
  <si>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</si>
  <si>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</si>
  <si>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</si>
  <si>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</si>
  <si>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</si>
  <si>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</si>
  <si>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</si>
  <si>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</si>
  <si>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</si>
  <si>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</si>
  <si>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</si>
  <si>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</si>
  <si>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</si>
  <si>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</si>
  <si>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</si>
  <si>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</si>
  <si>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</si>
  <si>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</si>
  <si>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</si>
  <si>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</si>
  <si>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</si>
  <si>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</si>
  <si>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</si>
  <si>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</si>
  <si>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</si>
  <si>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</si>
  <si>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</si>
  <si>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</si>
  <si>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</si>
  <si>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</si>
  <si>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</si>
  <si>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</si>
  <si>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</si>
  <si>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</si>
  <si>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</si>
  <si>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</si>
  <si>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</si>
  <si>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</si>
  <si>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</si>
  <si>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</si>
  <si>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</si>
  <si>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</si>
  <si>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</si>
  <si>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</si>
  <si>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</si>
  <si>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</si>
  <si>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</si>
  <si>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</si>
  <si>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</si>
  <si>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</si>
  <si>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</si>
  <si>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</si>
  <si>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</si>
  <si>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</si>
  <si>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</si>
  <si>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</si>
  <si>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</si>
  <si>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</si>
  <si>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</si>
  <si>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</si>
  <si>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</si>
  <si>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</si>
  <si>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</si>
  <si>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</si>
  <si>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</si>
  <si>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</si>
  <si>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</si>
  <si>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</si>
  <si>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</si>
  <si>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</si>
  <si>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</si>
  <si>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</si>
  <si>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</si>
  <si>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</si>
  <si>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</si>
  <si>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</si>
  <si>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</si>
  <si>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</si>
  <si>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</si>
  <si>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</si>
  <si>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</si>
  <si>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</si>
  <si>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</si>
  <si>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</si>
  <si>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</si>
  <si>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</si>
  <si>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</si>
  <si>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</si>
  <si>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</si>
  <si>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</si>
  <si>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</si>
  <si>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</si>
  <si>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</si>
  <si>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</si>
  <si>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</si>
  <si>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</si>
  <si>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</si>
  <si>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</si>
  <si>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</si>
  <si>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</si>
  <si>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</si>
  <si>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</si>
  <si>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</si>
  <si>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</si>
  <si>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</si>
  <si>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</si>
  <si>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</si>
  <si>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</si>
  <si>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</si>
  <si>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</si>
  <si>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</si>
  <si>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</si>
  <si>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</si>
  <si>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</si>
  <si>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</si>
  <si>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</si>
  <si>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</si>
  <si>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</si>
  <si>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</si>
  <si>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</si>
  <si>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</si>
  <si>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</si>
  <si>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</si>
  <si>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</si>
  <si>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</si>
  <si>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</si>
  <si>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</si>
  <si>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</si>
  <si>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</si>
  <si>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</si>
  <si>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</si>
  <si>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</si>
  <si>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</si>
  <si>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</si>
  <si>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</si>
  <si>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</si>
  <si>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</si>
  <si>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</si>
  <si>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</si>
  <si>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</si>
  <si>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</si>
  <si>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</si>
  <si>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</si>
  <si>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</si>
  <si>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</si>
  <si>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</si>
  <si>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</si>
  <si>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</si>
  <si>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</si>
  <si>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</si>
  <si>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</si>
  <si>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</si>
  <si>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</si>
  <si>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</si>
  <si>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</si>
  <si>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</si>
  <si>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</si>
  <si>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</si>
  <si>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</si>
  <si>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</si>
  <si>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</si>
  <si>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</si>
  <si>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</si>
  <si>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</si>
  <si>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</si>
  <si>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</si>
  <si>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</si>
  <si>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</si>
  <si>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</si>
  <si>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</si>
  <si>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</si>
  <si>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</si>
  <si>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</si>
  <si>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</si>
  <si>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</si>
  <si>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</si>
  <si>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</si>
  <si>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</si>
  <si>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</si>
  <si>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</si>
  <si>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</si>
  <si>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</si>
  <si>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</si>
  <si>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</si>
  <si>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</si>
  <si>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</si>
  <si>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</si>
  <si>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</si>
  <si>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</si>
  <si>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</si>
  <si>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</si>
  <si>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</si>
  <si>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</si>
  <si>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</si>
  <si>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</si>
  <si>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</si>
  <si>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</si>
  <si>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</si>
  <si>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</si>
  <si>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</si>
  <si>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</si>
  <si>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</si>
  <si>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</si>
  <si>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</si>
  <si>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</si>
  <si>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</si>
  <si>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</si>
  <si>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</si>
  <si>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</si>
  <si>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</si>
  <si>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</si>
  <si>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</si>
  <si>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</si>
  <si>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</si>
  <si>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</si>
  <si>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</si>
  <si>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</si>
  <si>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</si>
  <si>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</si>
  <si>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</si>
  <si>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</si>
  <si>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</si>
  <si>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</si>
  <si>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</si>
  <si>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</si>
  <si>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</si>
  <si>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</si>
  <si>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</si>
  <si>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</si>
  <si>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</si>
  <si>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</si>
  <si>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</si>
  <si>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</si>
  <si>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</si>
  <si>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</si>
  <si>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</si>
  <si>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</si>
  <si>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</si>
  <si>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</si>
  <si>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</si>
  <si>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</si>
  <si>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</si>
  <si>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</si>
  <si>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</si>
  <si>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</si>
  <si>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</si>
  <si>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</si>
  <si>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</si>
  <si>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</si>
  <si>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</si>
  <si>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</si>
  <si>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</si>
  <si>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</si>
  <si>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</si>
  <si>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</si>
  <si>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</si>
  <si>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</si>
  <si>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</si>
  <si>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</si>
  <si>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</si>
  <si>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</si>
  <si>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</si>
  <si>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</si>
  <si>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</si>
  <si>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</si>
  <si>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</si>
  <si>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</si>
  <si>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</si>
  <si>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</si>
  <si>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</si>
  <si>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</si>
  <si>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</si>
  <si>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</si>
  <si>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</si>
  <si>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</si>
  <si>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</si>
  <si>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</si>
  <si>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</si>
  <si>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</si>
  <si>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</si>
  <si>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</si>
  <si>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</si>
  <si>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</si>
  <si>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</si>
  <si>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</si>
  <si>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</si>
  <si>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</si>
  <si>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</si>
  <si>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</si>
  <si>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</si>
  <si>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</si>
  <si>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</si>
  <si>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</si>
  <si>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</si>
  <si>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</si>
  <si>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</si>
  <si>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</si>
  <si>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</si>
  <si>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</si>
  <si>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</si>
  <si>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</si>
  <si>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</si>
  <si>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</si>
  <si>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</si>
  <si>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</si>
  <si>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</si>
  <si>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</si>
  <si>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</si>
  <si>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</si>
  <si>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</si>
  <si>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</si>
  <si>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</si>
  <si>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</si>
  <si>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</si>
  <si>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</si>
  <si>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</si>
  <si>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</si>
  <si>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</si>
  <si>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</si>
  <si>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</si>
  <si>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</si>
  <si>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</si>
  <si>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</si>
  <si>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</si>
  <si>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</si>
  <si>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</si>
  <si>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</si>
  <si>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</si>
  <si>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</si>
  <si>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</si>
  <si>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</si>
  <si>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</si>
  <si>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</si>
  <si>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</si>
  <si>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</si>
  <si>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</si>
  <si>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</si>
  <si>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</si>
  <si>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</si>
  <si>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</si>
  <si>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</si>
  <si>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</si>
  <si>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</si>
  <si>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</si>
  <si>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</si>
  <si>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</si>
  <si>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</si>
  <si>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</si>
  <si>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</si>
  <si>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</si>
  <si>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</si>
  <si>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</si>
  <si>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</si>
  <si>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</si>
  <si>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</si>
  <si>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</si>
  <si>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</si>
  <si>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</si>
  <si>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</si>
  <si>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</si>
  <si>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</si>
  <si>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</si>
  <si>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</si>
  <si>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</si>
  <si>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</si>
  <si>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</si>
  <si>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</si>
  <si>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</si>
  <si>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</si>
  <si>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</si>
  <si>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</si>
  <si>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</si>
  <si>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</si>
  <si>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</si>
  <si>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</si>
  <si>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</si>
  <si>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</si>
  <si>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</si>
  <si>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</si>
  <si>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</si>
  <si>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</si>
  <si>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</si>
  <si>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</si>
  <si>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</si>
  <si>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</si>
  <si>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</si>
  <si>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</si>
  <si>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</si>
  <si>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</si>
  <si>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</si>
  <si>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</si>
  <si>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</si>
  <si>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</si>
  <si>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</si>
  <si>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</si>
  <si>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</si>
  <si>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</si>
  <si>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</si>
  <si>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</si>
  <si>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</si>
  <si>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</si>
  <si>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</si>
  <si>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</si>
  <si>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</si>
  <si>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</si>
  <si>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</si>
  <si>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</si>
  <si>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</si>
  <si>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</si>
  <si>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</si>
  <si>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</si>
  <si>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</si>
  <si>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</si>
  <si>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</si>
  <si>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</si>
  <si>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</si>
  <si>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</si>
  <si>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</si>
  <si>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</si>
  <si>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</si>
  <si>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</si>
  <si>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</si>
  <si>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</si>
  <si>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</si>
  <si>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</si>
  <si>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</si>
  <si>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</si>
  <si>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</si>
  <si>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</si>
  <si>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</si>
  <si>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</si>
  <si>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</si>
  <si>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</si>
  <si>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</si>
  <si>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</si>
  <si>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</si>
  <si>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</si>
  <si>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</si>
  <si>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</si>
  <si>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</si>
  <si>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</si>
  <si>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</si>
  <si>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</si>
  <si>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</si>
  <si>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</si>
  <si>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</si>
  <si>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</si>
  <si>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</si>
  <si>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</si>
  <si>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</si>
  <si>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</si>
  <si>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</si>
  <si>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</si>
  <si>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</si>
  <si>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</si>
  <si>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</si>
  <si>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</si>
  <si>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</si>
  <si>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</si>
  <si>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</si>
  <si>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</si>
  <si>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</si>
  <si>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</si>
  <si>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</si>
  <si>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</si>
  <si>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</si>
  <si>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</si>
  <si>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</si>
  <si>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</si>
  <si>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</si>
  <si>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</si>
  <si>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</si>
  <si>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</si>
  <si>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</si>
  <si>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</si>
  <si>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</si>
  <si>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</si>
  <si>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</si>
  <si>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</si>
  <si>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</si>
  <si>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</si>
  <si>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</si>
  <si>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</si>
  <si>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</si>
  <si>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</si>
  <si>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</si>
  <si>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</si>
  <si>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</si>
  <si>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</si>
  <si>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</si>
  <si>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</si>
  <si>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</si>
  <si>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</si>
  <si>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</si>
  <si>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</si>
  <si>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</si>
  <si>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</si>
  <si>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</si>
  <si>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</si>
  <si>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</si>
  <si>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</si>
  <si>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</si>
  <si>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</si>
  <si>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</si>
  <si>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</si>
  <si>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</si>
  <si>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</si>
  <si>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</si>
  <si>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</si>
  <si>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</si>
  <si>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</si>
  <si>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</si>
  <si>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</si>
  <si>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</si>
  <si>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</si>
  <si>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</si>
  <si>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</si>
  <si>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</si>
  <si>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</si>
  <si>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</si>
  <si>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</si>
  <si>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</si>
  <si>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</si>
  <si>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</si>
  <si>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</si>
  <si>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</si>
  <si>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</si>
  <si>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</si>
  <si>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</si>
  <si>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</si>
  <si>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</si>
  <si>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</si>
  <si>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</si>
  <si>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</si>
  <si>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</si>
  <si>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</si>
  <si>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</si>
  <si>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</si>
  <si>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</si>
  <si>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</si>
  <si>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</si>
  <si>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</si>
  <si>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</si>
  <si>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</si>
  <si>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</si>
  <si>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</si>
  <si>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</si>
  <si>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</si>
  <si>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</si>
  <si>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</si>
  <si>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</si>
  <si>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</si>
  <si>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</si>
  <si>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</si>
  <si>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</si>
  <si>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</si>
  <si>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</si>
  <si>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</si>
  <si>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</si>
  <si>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</si>
  <si>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</si>
  <si>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</si>
  <si>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</si>
  <si>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</si>
  <si>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</si>
  <si>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</si>
  <si>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</si>
  <si>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</si>
  <si>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</si>
  <si>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</si>
  <si>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</si>
  <si>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</si>
  <si>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</si>
  <si>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</si>
  <si>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</si>
  <si>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</si>
  <si>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</si>
  <si>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</si>
  <si>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</si>
  <si>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</si>
  <si>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</si>
  <si>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</si>
  <si>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</si>
  <si>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</si>
  <si>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</si>
  <si>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</si>
  <si>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</si>
  <si>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</si>
  <si>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</si>
  <si>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</si>
  <si>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</si>
  <si>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</si>
  <si>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</si>
  <si>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</si>
  <si>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</si>
  <si>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</si>
  <si>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</si>
  <si>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</si>
  <si>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</si>
  <si>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</si>
  <si>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</si>
  <si>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</si>
  <si>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</si>
  <si>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</si>
  <si>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</si>
  <si>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</si>
  <si>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</si>
  <si>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</si>
  <si>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</si>
  <si>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</si>
  <si>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</si>
  <si>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</si>
  <si>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</si>
  <si>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</si>
  <si>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</si>
  <si>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</si>
  <si>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</si>
  <si>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</si>
  <si>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</si>
  <si>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</si>
  <si>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</si>
  <si>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</si>
  <si>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</si>
  <si>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</si>
  <si>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</si>
  <si>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</si>
  <si>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</si>
  <si>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</si>
  <si>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</si>
  <si>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</si>
  <si>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</si>
  <si>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</si>
  <si>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</si>
  <si>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</si>
  <si>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</si>
  <si>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</si>
  <si>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</si>
  <si>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</si>
  <si>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</si>
  <si>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</si>
  <si>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</si>
  <si>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</si>
  <si>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</si>
  <si>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</si>
  <si>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</si>
  <si>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</si>
  <si>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</si>
  <si>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</si>
  <si>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</si>
  <si>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</si>
  <si>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</si>
  <si>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</si>
  <si>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</si>
  <si>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</si>
  <si>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</si>
  <si>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</si>
  <si>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</si>
  <si>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</si>
  <si>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</si>
  <si>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</si>
  <si>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</si>
  <si>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</si>
  <si>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</si>
  <si>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</si>
  <si>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</si>
  <si>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</si>
  <si>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</si>
  <si>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</si>
  <si>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</si>
  <si>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</si>
  <si>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</si>
  <si>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</si>
  <si>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</si>
  <si>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</si>
  <si>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</si>
  <si>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</si>
  <si>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</si>
  <si>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</si>
  <si>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</si>
  <si>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</si>
  <si>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</si>
  <si>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</si>
  <si>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</si>
  <si>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</si>
  <si>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</si>
  <si>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</si>
  <si>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</si>
  <si>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</si>
  <si>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</si>
  <si>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</si>
  <si>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</si>
  <si>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</si>
  <si>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</si>
  <si>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</si>
  <si>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</si>
  <si>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</si>
  <si>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</si>
  <si>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</si>
  <si>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</si>
  <si>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</si>
  <si>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</si>
  <si>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</si>
  <si>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</si>
  <si>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</si>
  <si>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</si>
  <si>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</si>
  <si>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</si>
  <si>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</si>
  <si>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</si>
  <si>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</si>
  <si>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</si>
  <si>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</si>
  <si>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</si>
  <si>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</si>
  <si>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</si>
  <si>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</si>
  <si>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</si>
  <si>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</si>
  <si>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</si>
  <si>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</si>
  <si>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</si>
  <si>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</si>
  <si>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</si>
  <si>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</si>
  <si>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</si>
  <si>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</si>
  <si>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</si>
  <si>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</si>
  <si>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</si>
  <si>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</si>
  <si>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</si>
  <si>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</si>
  <si>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</si>
  <si>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</si>
  <si>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</si>
  <si>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</si>
  <si>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</si>
  <si>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</si>
  <si>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</si>
  <si>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</si>
  <si>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</si>
  <si>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</si>
  <si>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</si>
  <si>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</si>
  <si>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</si>
  <si>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</si>
  <si>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</si>
  <si>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</si>
  <si>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</si>
  <si>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</si>
  <si>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</si>
  <si>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</si>
  <si>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</si>
  <si>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</si>
  <si>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</si>
  <si>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</si>
  <si>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</si>
  <si>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</si>
  <si>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</si>
  <si>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</si>
  <si>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</si>
  <si>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</si>
  <si>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</si>
  <si>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</si>
  <si>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</si>
  <si>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</si>
  <si>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</si>
  <si>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</si>
  <si>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</si>
  <si>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</si>
  <si>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</si>
  <si>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</si>
  <si>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</si>
  <si>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</si>
  <si>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</si>
  <si>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</si>
  <si>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</si>
  <si>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</si>
  <si>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</si>
  <si>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</si>
  <si>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</si>
  <si>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</si>
  <si>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</si>
  <si>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</si>
  <si>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</si>
  <si>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</si>
  <si>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</si>
  <si>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</si>
  <si>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</si>
  <si>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</si>
  <si>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</si>
  <si>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</si>
  <si>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</si>
  <si>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</si>
  <si>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</si>
  <si>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</si>
  <si>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</si>
  <si>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</si>
  <si>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</si>
  <si>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</si>
  <si>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</si>
  <si>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</si>
  <si>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</si>
  <si>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</si>
  <si>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</si>
  <si>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</si>
  <si>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</si>
  <si>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</si>
  <si>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</si>
  <si>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</si>
  <si>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</si>
  <si>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</si>
  <si>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</si>
  <si>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</si>
  <si>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</si>
  <si>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</si>
  <si>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</si>
  <si>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</si>
  <si>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</si>
  <si>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</si>
  <si>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</si>
  <si>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</si>
  <si>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</si>
  <si>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</si>
  <si>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</si>
  <si>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</si>
  <si>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</si>
  <si>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</si>
  <si>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</si>
  <si>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</si>
  <si>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</si>
  <si>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</si>
  <si>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</si>
  <si>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</si>
  <si>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</si>
  <si>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</si>
  <si>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</si>
  <si>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</si>
  <si>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</si>
  <si>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</si>
  <si>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</si>
  <si>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</si>
  <si>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</si>
  <si>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</si>
  <si>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</si>
  <si>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</si>
  <si>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</si>
  <si>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</si>
  <si>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</si>
  <si>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</si>
  <si>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</si>
  <si>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</si>
  <si>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</si>
  <si>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</si>
  <si>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</si>
  <si>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</si>
  <si>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</si>
  <si>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</si>
  <si>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</si>
  <si>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</si>
  <si>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</si>
  <si>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</si>
  <si>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</si>
  <si>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</si>
  <si>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</si>
  <si>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</si>
  <si>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</si>
  <si>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</si>
  <si>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</si>
  <si>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</si>
  <si>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</si>
  <si>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</si>
  <si>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</si>
  <si>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</si>
  <si>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</si>
  <si>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</si>
  <si>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</si>
  <si>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</si>
  <si>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</si>
  <si>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</si>
  <si>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</si>
  <si>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</si>
  <si>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</si>
  <si>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</si>
  <si>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</si>
  <si>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</si>
  <si>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</si>
  <si>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</si>
  <si>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</si>
  <si>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</si>
  <si>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</si>
  <si>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</si>
  <si>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</si>
  <si>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</si>
  <si>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</si>
  <si>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</si>
  <si>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</si>
  <si>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</si>
  <si>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</si>
  <si>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</si>
  <si>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</si>
  <si>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</si>
  <si>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</si>
  <si>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</si>
  <si>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</si>
  <si>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</si>
  <si>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</si>
  <si>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</si>
  <si>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</si>
  <si>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</si>
  <si>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</si>
  <si>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</si>
  <si>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</si>
  <si>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</si>
  <si>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</si>
  <si>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</si>
  <si>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</si>
  <si>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</si>
  <si>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</si>
  <si>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</si>
  <si>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</si>
  <si>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</si>
  <si>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</si>
  <si>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</si>
  <si>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</si>
  <si>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</si>
  <si>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</si>
  <si>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</si>
  <si>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</si>
  <si>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</si>
  <si>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</si>
  <si>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</si>
  <si>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</si>
  <si>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</si>
  <si>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</si>
  <si>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</si>
  <si>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</si>
  <si>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</si>
  <si>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</si>
  <si>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</si>
  <si>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</si>
  <si>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</si>
  <si>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</si>
  <si>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</si>
  <si>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</si>
  <si>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</si>
  <si>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</si>
  <si>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</si>
  <si>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</si>
  <si>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</si>
  <si>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</si>
  <si>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</si>
  <si>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</si>
  <si>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</si>
  <si>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</si>
  <si>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</si>
  <si>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</si>
  <si>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</si>
  <si>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</si>
  <si>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</si>
  <si>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</si>
  <si>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</si>
  <si>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</si>
  <si>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</si>
  <si>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</si>
  <si>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</si>
  <si>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</si>
  <si>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</si>
  <si>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</si>
  <si>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</si>
  <si>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</si>
  <si>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</si>
  <si>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</si>
  <si>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</si>
  <si>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</si>
  <si>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</si>
  <si>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</si>
  <si>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</si>
  <si>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</si>
  <si>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</si>
  <si>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</si>
  <si>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</si>
  <si>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</si>
  <si>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</si>
  <si>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</si>
  <si>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</si>
  <si>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</si>
  <si>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</si>
  <si>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</si>
  <si>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</si>
  <si>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</si>
  <si>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</si>
  <si>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</si>
  <si>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</si>
  <si>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</si>
  <si>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</si>
  <si>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</si>
  <si>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</si>
  <si>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</si>
  <si>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</si>
  <si>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</si>
  <si>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</si>
  <si>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</si>
  <si>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</si>
  <si>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</si>
  <si>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</si>
  <si>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</si>
  <si>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</si>
  <si>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</si>
  <si>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</si>
  <si>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</si>
  <si>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</si>
  <si>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</si>
  <si>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</si>
  <si>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</si>
  <si>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</si>
  <si>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</si>
  <si>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</si>
  <si>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</si>
  <si>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</si>
  <si>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</si>
  <si>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</si>
  <si>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</si>
  <si>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</si>
  <si>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</si>
  <si>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</si>
  <si>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</si>
  <si>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</si>
  <si>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</si>
  <si>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</si>
  <si>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</si>
  <si>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</si>
  <si>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</si>
  <si>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</si>
  <si>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</si>
  <si>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</si>
  <si>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</si>
  <si>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</si>
  <si>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</si>
  <si>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</si>
  <si>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</si>
  <si>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</si>
  <si>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</si>
  <si>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</si>
  <si>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</si>
  <si>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</si>
  <si>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</si>
  <si>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</si>
  <si>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</si>
  <si>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</si>
  <si>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</si>
  <si>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</si>
  <si>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</si>
  <si>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</si>
  <si>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</si>
  <si>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</si>
  <si>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</si>
  <si>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</si>
  <si>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</si>
  <si>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</si>
  <si>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</si>
  <si>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</si>
  <si>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</si>
  <si>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</si>
  <si>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</si>
  <si>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</si>
  <si>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</si>
  <si>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</si>
  <si>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</si>
  <si>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</si>
  <si>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</si>
  <si>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</si>
  <si>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</si>
  <si>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</si>
  <si>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</si>
  <si>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</si>
  <si>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</si>
  <si>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</si>
  <si>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</si>
  <si>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</si>
  <si>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</si>
  <si>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</si>
  <si>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</si>
  <si>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</si>
  <si>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</si>
  <si>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</si>
  <si>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</si>
  <si>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</si>
  <si>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</si>
  <si>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</si>
  <si>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</si>
  <si>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</si>
  <si>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</si>
  <si>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</si>
  <si>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</si>
  <si>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</si>
  <si>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</si>
  <si>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</si>
  <si>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</si>
  <si>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</si>
  <si>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</si>
  <si>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</si>
  <si>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</si>
  <si>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</si>
  <si>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</si>
  <si>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</si>
  <si>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</si>
  <si>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</si>
  <si>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</si>
  <si>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</si>
  <si>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</si>
  <si>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</si>
  <si>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</si>
  <si>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</si>
  <si>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</si>
  <si>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</si>
  <si>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</si>
  <si>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</si>
  <si>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</si>
  <si>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</si>
  <si>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</si>
  <si>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</si>
  <si>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</si>
  <si>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</si>
  <si>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</si>
  <si>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</si>
  <si>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</si>
  <si>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</si>
  <si>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</si>
  <si>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</si>
  <si>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</si>
  <si>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</si>
  <si>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</si>
  <si>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</si>
  <si>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</si>
  <si>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</si>
  <si>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</si>
  <si>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</si>
  <si>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</si>
  <si>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</si>
  <si>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</si>
  <si>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</si>
  <si>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</si>
  <si>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</si>
  <si>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</si>
  <si>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</si>
  <si>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</si>
  <si>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</si>
  <si>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</si>
  <si>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</si>
  <si>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</si>
  <si>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</si>
  <si>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</si>
  <si>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</si>
  <si>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</si>
  <si>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</si>
  <si>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</si>
  <si>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</si>
  <si>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</si>
  <si>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</si>
  <si>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</si>
  <si>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</si>
  <si>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</si>
  <si>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</si>
  <si>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</si>
  <si>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</si>
  <si>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</si>
  <si>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</si>
  <si>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</si>
  <si>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</si>
  <si>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</si>
  <si>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</si>
  <si>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</si>
  <si>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</si>
  <si>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</si>
  <si>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</si>
  <si>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</si>
  <si>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</si>
  <si>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</si>
  <si>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</si>
  <si>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</si>
  <si>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</si>
  <si>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</si>
  <si>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</si>
  <si>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</si>
  <si>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</si>
  <si>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</si>
  <si>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</si>
  <si>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</si>
  <si>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</si>
  <si>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</si>
  <si>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</si>
  <si>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</si>
  <si>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</si>
  <si>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</si>
  <si>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</si>
  <si>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</si>
  <si>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</si>
  <si>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</si>
  <si>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</si>
  <si>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</si>
  <si>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</si>
  <si>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</si>
  <si>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</si>
  <si>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</si>
  <si>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</si>
  <si>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</si>
  <si>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</si>
  <si>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</si>
  <si>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</si>
  <si>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</si>
  <si>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</si>
  <si>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</si>
  <si>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</si>
  <si>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</si>
  <si>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</si>
  <si>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</si>
  <si>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</si>
  <si>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</si>
  <si>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</si>
  <si>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</si>
  <si>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</si>
  <si>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</si>
  <si>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</si>
  <si>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</si>
  <si>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</si>
  <si>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</si>
  <si>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</si>
  <si>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</si>
  <si>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</si>
  <si>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</si>
  <si>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</si>
  <si>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</si>
  <si>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</si>
  <si>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</si>
  <si>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</si>
  <si>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</si>
  <si>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</si>
  <si>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</si>
  <si>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</si>
  <si>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</si>
  <si>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</si>
  <si>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</si>
  <si>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</si>
  <si>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</si>
  <si>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</si>
  <si>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</si>
  <si>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</si>
  <si>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</si>
  <si>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</si>
  <si>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</si>
  <si>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</si>
  <si>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</si>
  <si>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</si>
  <si>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</si>
  <si>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</si>
  <si>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</si>
  <si>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</si>
  <si>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</si>
  <si>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</si>
  <si>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</si>
  <si>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</si>
  <si>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</si>
  <si>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</si>
  <si>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</si>
  <si>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</si>
  <si>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</si>
  <si>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</si>
  <si>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</si>
  <si>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</si>
  <si>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</si>
  <si>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</si>
  <si>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</si>
  <si>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</si>
  <si>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</si>
  <si>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</si>
  <si>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</si>
  <si>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</si>
  <si>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</si>
  <si>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</si>
  <si>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</si>
  <si>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</si>
  <si>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</si>
  <si>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</si>
  <si>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</si>
  <si>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</si>
  <si>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</si>
  <si>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</si>
  <si>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</si>
  <si>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</si>
  <si>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</si>
  <si>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</si>
  <si>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</si>
  <si>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</si>
  <si>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</si>
  <si>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</si>
  <si>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</si>
  <si>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</si>
  <si>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</si>
  <si>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</si>
  <si>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</si>
  <si>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</si>
  <si>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</si>
  <si>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</si>
  <si>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</si>
  <si>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</si>
  <si>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</si>
  <si>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</si>
  <si>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</si>
  <si>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</si>
  <si>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</si>
  <si>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</si>
  <si>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</si>
  <si>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</si>
  <si>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</si>
  <si>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</si>
  <si>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</si>
  <si>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</si>
  <si>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</si>
  <si>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</si>
  <si>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</si>
  <si>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</si>
  <si>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</si>
  <si>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</si>
  <si>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</si>
  <si>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</si>
  <si>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</si>
  <si>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</si>
  <si>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</si>
  <si>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</si>
  <si>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</si>
  <si>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</si>
  <si>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</si>
  <si>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</si>
  <si>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</si>
  <si>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</si>
  <si>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</si>
  <si>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</si>
  <si>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</si>
  <si>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</si>
  <si>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</si>
  <si>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</si>
  <si>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</si>
  <si>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</si>
  <si>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</si>
  <si>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</si>
  <si>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</si>
  <si>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</si>
  <si>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</si>
  <si>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</si>
  <si>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</si>
  <si>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</si>
  <si>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</si>
  <si>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</si>
  <si>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</si>
  <si>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</si>
  <si>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</si>
  <si>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</si>
  <si>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</si>
  <si>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</si>
  <si>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</si>
  <si>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</si>
  <si>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</si>
  <si>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</si>
  <si>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</si>
  <si>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</si>
  <si>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</si>
  <si>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</si>
  <si>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</si>
  <si>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</si>
  <si>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</si>
  <si>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</si>
  <si>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</si>
  <si>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</si>
  <si>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</si>
  <si>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</si>
  <si>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</si>
  <si>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</si>
  <si>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</si>
  <si>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</si>
  <si>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</si>
  <si>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</si>
  <si>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</si>
  <si>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</si>
  <si>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</si>
  <si>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</si>
  <si>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</si>
  <si>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</si>
  <si>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</si>
  <si>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</si>
  <si>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</si>
  <si>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</si>
  <si>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</si>
  <si>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</si>
  <si>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</si>
  <si>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</si>
  <si>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</si>
  <si>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</si>
  <si>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</si>
  <si>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</si>
  <si>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</si>
  <si>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</si>
  <si>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</si>
  <si>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</si>
  <si>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</si>
  <si>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</si>
  <si>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</si>
  <si>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</si>
  <si>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</si>
  <si>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</si>
  <si>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</si>
  <si>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</si>
  <si>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</si>
  <si>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</si>
  <si>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</si>
  <si>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</si>
  <si>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</si>
  <si>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</si>
  <si>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</si>
  <si>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</si>
  <si>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</si>
  <si>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</si>
  <si>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</si>
  <si>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</si>
  <si>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</si>
  <si>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</si>
  <si>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</si>
  <si>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</si>
  <si>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</si>
  <si>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</si>
  <si>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</si>
  <si>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</si>
  <si>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</si>
  <si>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</si>
  <si>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</si>
  <si>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</si>
  <si>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</si>
  <si>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</si>
  <si>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</si>
  <si>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</si>
  <si>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</si>
  <si>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</si>
  <si>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</si>
  <si>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</si>
  <si>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</si>
  <si>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</si>
  <si>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</si>
  <si>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</si>
  <si>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</si>
  <si>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</si>
  <si>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</si>
  <si>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</si>
  <si>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</si>
  <si>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</si>
  <si>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</si>
  <si>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</si>
  <si>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</si>
  <si>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</si>
  <si>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</si>
  <si>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</si>
  <si>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</si>
  <si>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</si>
  <si>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</si>
  <si>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</si>
  <si>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</si>
  <si>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</si>
  <si>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</si>
  <si>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</si>
  <si>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</si>
  <si>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</si>
  <si>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</si>
  <si>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</si>
  <si>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</si>
  <si>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</si>
  <si>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</si>
  <si>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</si>
  <si>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</si>
  <si>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</si>
  <si>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</si>
  <si>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</si>
  <si>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</si>
  <si>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</si>
  <si>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</si>
  <si>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</si>
  <si>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</si>
  <si>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</si>
  <si>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</si>
  <si>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</si>
  <si>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</si>
  <si>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</si>
  <si>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</si>
  <si>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</si>
  <si>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</si>
  <si>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</si>
  <si>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</si>
  <si>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</si>
  <si>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</si>
  <si>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</si>
  <si>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</si>
  <si>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</si>
  <si>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</si>
  <si>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</si>
  <si>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</si>
  <si>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</si>
  <si>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</si>
  <si>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</si>
  <si>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</si>
  <si>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</si>
  <si>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</si>
  <si>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</si>
  <si>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</si>
  <si>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</si>
  <si>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</si>
  <si>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</si>
  <si>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</si>
  <si>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</si>
  <si>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</si>
  <si>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</si>
  <si>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</si>
  <si>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</si>
  <si>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</si>
  <si>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</si>
  <si>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</si>
  <si>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</si>
  <si>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</si>
  <si>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</si>
  <si>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</si>
  <si>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</si>
  <si>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</si>
  <si>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</si>
  <si>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</si>
  <si>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</si>
  <si>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</si>
  <si>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</si>
  <si>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</si>
  <si>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</si>
  <si>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</si>
  <si>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</si>
  <si>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</si>
  <si>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</si>
  <si>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</si>
  <si>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</si>
  <si>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</si>
  <si>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</si>
  <si>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</si>
  <si>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</si>
  <si>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</si>
  <si>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</si>
  <si>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</si>
  <si>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</si>
  <si>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</si>
  <si>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</si>
  <si>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</si>
  <si>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</si>
  <si>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</si>
  <si>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</si>
  <si>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</si>
  <si>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</si>
  <si>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</si>
  <si>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</si>
  <si>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</si>
  <si>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</si>
  <si>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</si>
  <si>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</si>
  <si>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</si>
  <si>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</si>
  <si>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</si>
  <si>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</si>
  <si>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</si>
  <si>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</si>
  <si>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</si>
  <si>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</si>
  <si>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</si>
  <si>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</si>
  <si>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</si>
  <si>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</si>
  <si>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</si>
  <si>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</si>
  <si>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</si>
  <si>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</si>
  <si>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</si>
  <si>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</si>
  <si>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</si>
  <si>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</si>
  <si>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</si>
  <si>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</si>
  <si>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</si>
  <si>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</si>
  <si>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</si>
  <si>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</si>
  <si>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</si>
  <si>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</si>
  <si>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</si>
  <si>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</si>
  <si>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</si>
  <si>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</si>
  <si>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</si>
  <si>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</si>
  <si>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</si>
  <si>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</si>
  <si>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</si>
  <si>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</si>
  <si>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</si>
  <si>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</si>
  <si>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</si>
  <si>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</si>
  <si>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</si>
  <si>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</si>
  <si>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</si>
  <si>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</si>
  <si>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</si>
  <si>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</si>
  <si>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</si>
  <si>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</si>
  <si>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</si>
  <si>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</si>
  <si>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</si>
  <si>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</si>
  <si>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</si>
  <si>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</si>
  <si>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</si>
  <si>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</si>
  <si>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</si>
  <si>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</si>
  <si>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</si>
  <si>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</si>
  <si>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</si>
  <si>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</si>
  <si>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</si>
  <si>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</si>
  <si>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</si>
  <si>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</si>
  <si>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</si>
  <si>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</si>
  <si>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</si>
  <si>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</si>
  <si>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</si>
  <si>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</si>
  <si>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</si>
  <si>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</si>
  <si>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</si>
  <si>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</si>
  <si>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</si>
  <si>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</si>
  <si>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</si>
  <si>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</si>
  <si>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</si>
  <si>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</si>
  <si>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</si>
  <si>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</si>
  <si>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</si>
  <si>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</si>
  <si>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</si>
  <si>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</si>
  <si>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</si>
  <si>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</si>
  <si>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</si>
  <si>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</si>
  <si>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</si>
  <si>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</si>
  <si>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</si>
  <si>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</si>
  <si>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</si>
  <si>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</si>
  <si>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</si>
  <si>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</si>
  <si>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</si>
  <si>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</si>
  <si>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</si>
  <si>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</si>
  <si>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</si>
  <si>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</si>
  <si>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</si>
  <si>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</si>
  <si>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</si>
  <si>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</si>
  <si>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</si>
  <si>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</si>
  <si>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</si>
  <si>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</si>
  <si>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</si>
  <si>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</si>
  <si>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</si>
  <si>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</si>
  <si>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</si>
  <si>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</si>
  <si>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</si>
  <si>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</si>
  <si>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</si>
  <si>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</si>
  <si>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</si>
  <si>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</si>
  <si>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</si>
  <si>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</si>
  <si>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</si>
  <si>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</si>
  <si>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</si>
  <si>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</si>
  <si>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</si>
  <si>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</si>
  <si>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</si>
  <si>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</si>
  <si>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</si>
  <si>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</si>
  <si>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</si>
  <si>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</si>
  <si>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</si>
  <si>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</si>
  <si>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</si>
  <si>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</si>
  <si>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</si>
  <si>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</si>
  <si>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</si>
  <si>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</si>
  <si>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</si>
  <si>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</si>
  <si>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</si>
  <si>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</si>
  <si>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</si>
  <si>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</si>
  <si>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</si>
  <si>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</si>
  <si>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</si>
  <si>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</si>
  <si>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</si>
  <si>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</si>
  <si>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</si>
  <si>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</si>
  <si>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</si>
  <si>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</si>
  <si>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</si>
  <si>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</si>
  <si>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</si>
  <si>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</si>
  <si>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</si>
  <si>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</si>
  <si>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</si>
  <si>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</si>
  <si>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</si>
  <si>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</si>
  <si>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</si>
  <si>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</si>
  <si>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</si>
  <si>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</si>
  <si>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</si>
  <si>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</si>
  <si>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</si>
  <si>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</si>
  <si>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</si>
  <si>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</si>
  <si>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</si>
  <si>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</si>
  <si>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</si>
  <si>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</si>
  <si>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</si>
  <si>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</si>
  <si>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</si>
  <si>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</si>
  <si>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</si>
  <si>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</si>
  <si>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</si>
  <si>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</si>
  <si>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</si>
  <si>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</si>
  <si>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</si>
  <si>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</si>
  <si>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</si>
  <si>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</si>
  <si>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</si>
  <si>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</si>
  <si>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</si>
  <si>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</si>
  <si>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</si>
  <si>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</si>
  <si>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</si>
  <si>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</si>
  <si>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</si>
  <si>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</si>
  <si>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</si>
  <si>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</si>
  <si>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</si>
  <si>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</si>
  <si>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</si>
  <si>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</si>
  <si>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</si>
  <si>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</si>
  <si>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</si>
  <si>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</si>
  <si>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</si>
  <si>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</si>
  <si>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</si>
  <si>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</si>
  <si>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</si>
  <si>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</si>
  <si>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</si>
  <si>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</si>
  <si>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</si>
  <si>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</si>
  <si>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</si>
  <si>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</si>
  <si>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</si>
  <si>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</si>
  <si>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</si>
  <si>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</si>
  <si>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</si>
  <si>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</si>
  <si>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</si>
  <si>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</si>
  <si>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</si>
  <si>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</si>
  <si>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</si>
  <si>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</si>
  <si>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</si>
  <si>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</si>
  <si>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</si>
  <si>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</si>
  <si>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</si>
  <si>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</si>
  <si>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</si>
  <si>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</si>
  <si>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</si>
  <si>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</si>
  <si>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</si>
  <si>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</si>
  <si>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</si>
  <si>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</si>
  <si>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</si>
  <si>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</si>
  <si>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</si>
  <si>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</si>
  <si>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</si>
  <si>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</si>
  <si>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</si>
  <si>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</si>
  <si>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</si>
  <si>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</si>
  <si>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</si>
  <si>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</si>
  <si>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</si>
  <si>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</si>
  <si>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</si>
  <si>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</si>
  <si>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</si>
  <si>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</si>
  <si>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</si>
  <si>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</si>
  <si>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</si>
  <si>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</si>
  <si>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</si>
  <si>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</si>
  <si>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</si>
  <si>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</si>
  <si>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</si>
  <si>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</si>
  <si>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</si>
  <si>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</si>
  <si>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</si>
  <si>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</si>
  <si>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</si>
  <si>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</si>
  <si>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</si>
  <si>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</si>
  <si>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</si>
  <si>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</si>
  <si>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</si>
  <si>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</si>
  <si>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</si>
  <si>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</si>
  <si>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</si>
  <si>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</si>
  <si>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</si>
  <si>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</si>
  <si>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</si>
  <si>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</si>
  <si>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</si>
  <si>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</si>
  <si>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</si>
  <si>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</si>
  <si>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</si>
  <si>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</si>
  <si>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</si>
  <si>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</si>
  <si>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</si>
  <si>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</si>
  <si>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</si>
  <si>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</si>
  <si>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</si>
  <si>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</si>
  <si>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</si>
  <si>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</si>
  <si>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</si>
  <si>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</si>
  <si>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</si>
  <si>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</si>
  <si>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</si>
  <si>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</si>
  <si>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</si>
  <si>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</si>
  <si>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</si>
  <si>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</si>
  <si>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</si>
  <si>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</si>
  <si>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</si>
  <si>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</si>
  <si>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</si>
  <si>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</si>
  <si>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</si>
  <si>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</si>
  <si>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</si>
  <si>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</si>
  <si>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</si>
  <si>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</si>
  <si>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</si>
  <si>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</si>
  <si>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</si>
  <si>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</si>
  <si>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</si>
  <si>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</si>
  <si>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</si>
  <si>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</si>
  <si>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</si>
  <si>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</si>
  <si>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</si>
  <si>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</si>
  <si>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</si>
  <si>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</si>
  <si>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</si>
  <si>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</si>
  <si>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</si>
  <si>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</si>
  <si>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</si>
  <si>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</si>
  <si>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</si>
  <si>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</si>
  <si>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</si>
  <si>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</si>
  <si>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</si>
  <si>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</si>
  <si>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</si>
  <si>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</si>
  <si>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</si>
  <si>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</si>
  <si>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</si>
  <si>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</si>
  <si>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</si>
  <si>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</si>
  <si>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</si>
  <si>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</si>
  <si>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</si>
  <si>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</si>
  <si>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</si>
  <si>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</si>
  <si>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</si>
  <si>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</si>
  <si>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</si>
  <si>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</si>
  <si>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</si>
  <si>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</si>
  <si>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</si>
  <si>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</si>
  <si>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</si>
  <si>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</si>
  <si>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</si>
  <si>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</si>
  <si>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</si>
  <si>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</si>
  <si>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</si>
  <si>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</si>
  <si>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</si>
  <si>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</si>
  <si>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</si>
  <si>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</si>
  <si>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</si>
  <si>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</si>
  <si>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</si>
  <si>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</si>
  <si>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</si>
  <si>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</si>
  <si>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</si>
  <si>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</si>
  <si>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</si>
  <si>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</si>
  <si>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</si>
  <si>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</si>
  <si>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</si>
  <si>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</si>
  <si>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</si>
  <si>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</si>
  <si>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</si>
  <si>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</si>
  <si>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</si>
  <si>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</si>
  <si>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</si>
  <si>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</si>
  <si>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</si>
  <si>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</si>
  <si>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</si>
  <si>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</si>
  <si>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</si>
  <si>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</si>
  <si>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</si>
  <si>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</si>
  <si>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</si>
  <si>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</si>
  <si>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</si>
  <si>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</si>
  <si>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</si>
  <si>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</si>
  <si>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</si>
  <si>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</si>
  <si>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</si>
  <si>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</si>
  <si>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</si>
  <si>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</si>
  <si>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</si>
  <si>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</si>
  <si>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</si>
  <si>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</si>
  <si>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</si>
  <si>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</si>
  <si>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</si>
  <si>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</si>
  <si>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</si>
  <si>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</si>
  <si>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</si>
  <si>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</si>
  <si>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</si>
  <si>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</si>
  <si>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</si>
  <si>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</si>
  <si>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</si>
  <si>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</si>
  <si>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</si>
  <si>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</si>
  <si>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</si>
  <si>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</si>
  <si>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</si>
  <si>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</si>
  <si>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</si>
  <si>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</si>
  <si>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</si>
  <si>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</si>
  <si>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</si>
  <si>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</si>
  <si>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</si>
  <si>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</si>
  <si>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</si>
  <si>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</si>
  <si>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</si>
  <si>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</si>
  <si>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</si>
  <si>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</si>
  <si>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</si>
  <si>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</si>
  <si>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</si>
  <si>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</si>
  <si>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</si>
  <si>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</si>
  <si>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</si>
  <si>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</si>
  <si>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</si>
  <si>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</si>
  <si>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</si>
  <si>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</si>
  <si>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</si>
  <si>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</si>
  <si>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</si>
  <si>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</si>
  <si>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</si>
  <si>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</si>
  <si>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</si>
  <si>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</si>
  <si>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</si>
  <si>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</si>
  <si>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</si>
  <si>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</si>
  <si>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</si>
  <si>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</si>
  <si>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</si>
  <si>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</si>
  <si>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</si>
  <si>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</si>
  <si>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</si>
  <si>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</si>
  <si>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</si>
  <si>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</si>
  <si>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</si>
  <si>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</si>
  <si>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</si>
  <si>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</si>
  <si>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</si>
  <si>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</si>
  <si>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</si>
  <si>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</si>
  <si>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</si>
  <si>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</si>
  <si>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</si>
  <si>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</si>
  <si>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</si>
  <si>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</si>
  <si>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</si>
  <si>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</si>
  <si>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</si>
  <si>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</si>
  <si>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</si>
  <si>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</si>
  <si>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</si>
  <si>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</si>
  <si>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</si>
  <si>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</si>
  <si>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</si>
  <si>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</si>
  <si>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</si>
  <si>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</si>
  <si>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</si>
  <si>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</si>
  <si>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</si>
  <si>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</si>
  <si>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</si>
  <si>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</si>
  <si>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</si>
  <si>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</si>
  <si>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</si>
  <si>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</si>
  <si>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</si>
  <si>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</si>
  <si>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</si>
  <si>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</si>
  <si>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</si>
  <si>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</si>
  <si>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</si>
  <si>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</si>
  <si>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</si>
  <si>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</si>
  <si>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</si>
  <si>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</si>
  <si>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</si>
  <si>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</si>
  <si>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</si>
  <si>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</si>
  <si>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</si>
  <si>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</si>
  <si>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</si>
  <si>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</si>
  <si>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</si>
  <si>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</si>
  <si>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</si>
  <si>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</si>
  <si>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</si>
  <si>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</si>
  <si>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</si>
  <si>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</si>
  <si>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</si>
  <si>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</si>
  <si>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</si>
  <si>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</si>
  <si>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</si>
  <si>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</si>
  <si>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</si>
  <si>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</si>
  <si>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</si>
  <si>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</si>
  <si>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</si>
  <si>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</si>
  <si>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</si>
  <si>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</si>
  <si>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</si>
  <si>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</si>
  <si>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</si>
  <si>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</si>
  <si>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</si>
  <si>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</si>
  <si>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</si>
  <si>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</si>
  <si>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</si>
  <si>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</si>
  <si>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</si>
  <si>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</si>
  <si>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</si>
  <si>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</si>
  <si>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</si>
  <si>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</si>
  <si>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</si>
  <si>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</si>
  <si>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</si>
  <si>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</si>
  <si>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</si>
  <si>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</si>
  <si>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</si>
  <si>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</si>
  <si>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</si>
  <si>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</si>
  <si>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</si>
  <si>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</si>
  <si>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</si>
  <si>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</si>
  <si>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</si>
  <si>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</si>
  <si>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</si>
  <si>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</si>
  <si>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</si>
  <si>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</si>
  <si>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</si>
  <si>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</si>
  <si>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</si>
  <si>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</si>
  <si>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</si>
  <si>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</si>
  <si>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</si>
  <si>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</si>
  <si>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</si>
  <si>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</si>
  <si>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</si>
  <si>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</si>
  <si>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</si>
  <si>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</si>
  <si>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</si>
  <si>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</si>
  <si>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</si>
  <si>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</si>
  <si>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</si>
  <si>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</si>
  <si>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</si>
  <si>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</si>
  <si>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</si>
  <si>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</si>
  <si>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</si>
  <si>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</si>
  <si>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</si>
  <si>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</si>
  <si>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</si>
  <si>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</si>
  <si>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</si>
  <si>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</si>
  <si>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</si>
  <si>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</si>
  <si>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</si>
  <si>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</si>
  <si>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</si>
  <si>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</si>
  <si>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</si>
  <si>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</si>
  <si>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</si>
  <si>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</si>
  <si>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</si>
  <si>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</si>
  <si>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</si>
  <si>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</si>
  <si>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</si>
  <si>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</si>
  <si>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</si>
  <si>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</si>
  <si>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</si>
  <si>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</si>
  <si>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</si>
  <si>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</si>
  <si>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</si>
  <si>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</si>
  <si>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</si>
  <si>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</si>
  <si>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</si>
  <si>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</si>
  <si>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</si>
  <si>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</si>
  <si>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</si>
  <si>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</si>
  <si>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</si>
  <si>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</si>
  <si>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</si>
  <si>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</si>
  <si>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</si>
  <si>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</si>
  <si>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</si>
  <si>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</si>
  <si>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</si>
  <si>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</si>
  <si>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</si>
  <si>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</si>
  <si>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</si>
  <si>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</si>
  <si>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</si>
  <si>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</si>
  <si>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</si>
  <si>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</si>
  <si>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</si>
  <si>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</si>
  <si>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</si>
  <si>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</si>
  <si>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</si>
  <si>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</si>
  <si>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</si>
  <si>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</si>
  <si>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</si>
  <si>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</si>
  <si>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</si>
  <si>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</si>
  <si>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</si>
  <si>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</si>
  <si>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</si>
  <si>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</si>
  <si>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</si>
  <si>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</si>
  <si>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</si>
  <si>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</si>
  <si>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</si>
  <si>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</si>
  <si>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</si>
  <si>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</si>
  <si>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</si>
  <si>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</si>
  <si>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</si>
  <si>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</si>
  <si>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</si>
  <si>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</si>
  <si>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</si>
  <si>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</si>
  <si>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</si>
  <si>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</si>
  <si>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</si>
  <si>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</si>
  <si>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</si>
  <si>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</si>
  <si>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</si>
  <si>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</si>
  <si>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</si>
  <si>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</si>
  <si>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</si>
  <si>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</si>
  <si>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</si>
  <si>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</si>
  <si>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</si>
  <si>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</si>
  <si>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</si>
  <si>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</si>
  <si>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</si>
  <si>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</si>
  <si>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</si>
  <si>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</si>
  <si>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</si>
  <si>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</si>
  <si>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</si>
  <si>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</si>
  <si>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</si>
  <si>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</si>
  <si>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</si>
  <si>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</si>
  <si>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</si>
  <si>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</si>
  <si>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</si>
  <si>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</si>
  <si>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</si>
  <si>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</si>
  <si>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</si>
  <si>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</si>
  <si>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</si>
  <si>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</si>
  <si>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</si>
  <si>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</si>
  <si>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</si>
  <si>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</si>
  <si>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</si>
  <si>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</si>
  <si>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</si>
  <si>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</si>
  <si>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</si>
  <si>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</si>
  <si>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</si>
  <si>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</si>
  <si>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</si>
  <si>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</si>
  <si>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</si>
  <si>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</si>
  <si>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</si>
  <si>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</si>
  <si>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</si>
  <si>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</si>
  <si>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</si>
  <si>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</si>
  <si>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</si>
  <si>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</si>
  <si>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</si>
  <si>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</si>
  <si>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</si>
  <si>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</si>
  <si>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</si>
  <si>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</si>
  <si>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</si>
  <si>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</si>
  <si>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</si>
  <si>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</si>
  <si>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</si>
  <si>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</si>
  <si>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</si>
  <si>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</si>
  <si>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</si>
  <si>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</si>
  <si>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</si>
  <si>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</si>
  <si>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</si>
  <si>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</si>
  <si>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</si>
  <si>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</si>
  <si>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</si>
  <si>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</si>
  <si>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</si>
  <si>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</si>
  <si>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</si>
  <si>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</si>
  <si>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</si>
  <si>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</si>
  <si>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</si>
  <si>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</si>
  <si>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</si>
  <si>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</si>
  <si>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</si>
  <si>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</si>
  <si>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</si>
  <si>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</si>
  <si>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</si>
  <si>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</si>
  <si>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</si>
  <si>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</si>
  <si>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</si>
  <si>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</si>
  <si>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</si>
  <si>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</si>
  <si>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</si>
  <si>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</si>
  <si>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</si>
  <si>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</si>
  <si>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</si>
  <si>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</si>
  <si>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</si>
  <si>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</si>
  <si>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</si>
  <si>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</si>
  <si>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</si>
  <si>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</si>
  <si>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</si>
  <si>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</si>
  <si>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</si>
  <si>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</si>
  <si>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</si>
  <si>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</si>
  <si>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</si>
  <si>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</si>
  <si>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</si>
  <si>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</si>
  <si>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</si>
  <si>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</si>
  <si>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</si>
  <si>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</si>
  <si>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</si>
  <si>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</si>
  <si>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</si>
  <si>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</si>
  <si>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</si>
  <si>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</si>
  <si>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</si>
  <si>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</si>
  <si>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</si>
  <si>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</si>
  <si>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</si>
  <si>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</si>
  <si>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</si>
  <si>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</si>
  <si>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</si>
  <si>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</si>
  <si>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</si>
  <si>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</si>
  <si>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</si>
  <si>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</si>
  <si>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</si>
  <si>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</si>
  <si>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</si>
  <si>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</si>
  <si>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</si>
  <si>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</si>
  <si>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</si>
  <si>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</si>
  <si>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</si>
  <si>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</si>
  <si>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</si>
  <si>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</si>
  <si>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</si>
  <si>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</si>
  <si>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</si>
  <si>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</si>
  <si>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</si>
  <si>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</si>
  <si>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</si>
  <si>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</si>
  <si>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</si>
  <si>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</si>
  <si>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</si>
  <si>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</si>
  <si>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</si>
  <si>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</si>
  <si>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</si>
  <si>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</si>
  <si>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</si>
  <si>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</si>
  <si>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</si>
  <si>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</si>
  <si>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</si>
  <si>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</si>
  <si>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</si>
  <si>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</si>
  <si>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</si>
  <si>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</si>
  <si>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</si>
  <si>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</si>
  <si>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</si>
  <si>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</si>
  <si>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</si>
  <si>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</si>
  <si>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</si>
  <si>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</si>
  <si>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</si>
  <si>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</si>
  <si>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</si>
  <si>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</si>
  <si>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</si>
  <si>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</si>
  <si>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</si>
  <si>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</si>
  <si>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</si>
  <si>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</si>
  <si>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</si>
  <si>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</si>
  <si>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</si>
  <si>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</si>
  <si>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</si>
  <si>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</si>
  <si>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</si>
  <si>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</si>
  <si>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</si>
  <si>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</si>
  <si>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</si>
  <si>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</si>
  <si>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</si>
  <si>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</si>
  <si>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</si>
  <si>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</si>
  <si>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</si>
  <si>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</si>
  <si>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</si>
  <si>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</si>
  <si>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</si>
  <si>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</si>
  <si>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</si>
  <si>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</si>
  <si>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</si>
  <si>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</si>
  <si>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</si>
  <si>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</si>
  <si>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</si>
  <si>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</si>
  <si>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</si>
  <si>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</si>
  <si>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</si>
  <si>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</si>
  <si>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</si>
  <si>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</si>
  <si>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</si>
  <si>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</si>
  <si>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</si>
  <si>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</si>
  <si>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</si>
  <si>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</si>
  <si>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</si>
  <si>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</si>
  <si>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</si>
  <si>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</si>
  <si>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</si>
  <si>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</si>
  <si>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</si>
  <si>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</si>
  <si>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</si>
  <si>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</si>
  <si>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</si>
  <si>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</si>
  <si>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</si>
  <si>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</si>
  <si>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</si>
  <si>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</si>
  <si>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</si>
  <si>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</si>
  <si>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</si>
  <si>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</si>
  <si>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</si>
  <si>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</si>
  <si>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</si>
  <si>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</si>
  <si>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</si>
  <si>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</si>
  <si>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</si>
  <si>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</si>
  <si>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</si>
  <si>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</si>
  <si>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</si>
  <si>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</si>
  <si>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</si>
  <si>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</si>
  <si>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</si>
  <si>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</si>
  <si>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</si>
  <si>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</si>
  <si>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</si>
  <si>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</si>
  <si>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</si>
  <si>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</si>
  <si>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</si>
  <si>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</si>
  <si>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</si>
  <si>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</si>
  <si>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</si>
  <si>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</si>
  <si>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</si>
  <si>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</si>
  <si>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</si>
  <si>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</si>
  <si>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</si>
  <si>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</si>
  <si>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</si>
  <si>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</si>
  <si>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</si>
  <si>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</si>
  <si>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</si>
  <si>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</si>
  <si>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</si>
  <si>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</si>
  <si>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</si>
  <si>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</si>
  <si>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</si>
  <si>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</si>
  <si>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</si>
  <si>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</si>
  <si>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</si>
  <si>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</si>
  <si>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</si>
  <si>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</si>
  <si>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</si>
  <si>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</si>
  <si>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</si>
  <si>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</si>
  <si>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</si>
  <si>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</si>
  <si>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</si>
  <si>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</si>
  <si>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</si>
  <si>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</si>
  <si>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</si>
  <si>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</si>
  <si>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</si>
  <si>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</si>
  <si>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</si>
  <si>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</si>
  <si>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</si>
  <si>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</si>
  <si>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</si>
  <si>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</si>
  <si>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</si>
  <si>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</si>
  <si>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</si>
  <si>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</si>
  <si>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</si>
  <si>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</si>
  <si>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</si>
  <si>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</si>
  <si>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</si>
  <si>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</si>
  <si>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</si>
  <si>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</si>
  <si>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</si>
  <si>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</si>
  <si>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</si>
  <si>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</si>
  <si>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</si>
  <si>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</si>
  <si>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</si>
  <si>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</si>
  <si>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</si>
  <si>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</si>
  <si>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</si>
  <si>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</si>
  <si>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</si>
  <si>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</si>
  <si>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</si>
  <si>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</si>
  <si>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</si>
  <si>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</si>
  <si>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</si>
  <si>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</si>
  <si>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</si>
  <si>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</si>
  <si>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</si>
  <si>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</si>
  <si>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</si>
  <si>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</si>
  <si>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</si>
  <si>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</si>
  <si>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</si>
  <si>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</si>
  <si>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</si>
  <si>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</si>
  <si>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</si>
  <si>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</si>
  <si>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</si>
  <si>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</si>
  <si>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</si>
  <si>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</si>
  <si>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</si>
  <si>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</si>
  <si>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</si>
  <si>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</si>
  <si>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</si>
  <si>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</si>
  <si>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</si>
  <si>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</si>
  <si>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</si>
  <si>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</si>
  <si>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</si>
  <si>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</si>
  <si>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</si>
  <si>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</si>
  <si>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</si>
  <si>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</si>
  <si>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</si>
  <si>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</si>
  <si>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</si>
  <si>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</si>
  <si>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</si>
  <si>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</si>
  <si>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</si>
  <si>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</si>
  <si>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</si>
  <si>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</si>
  <si>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</si>
  <si>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</si>
  <si>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</si>
  <si>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</si>
  <si>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</si>
  <si>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</si>
  <si>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</si>
  <si>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</si>
  <si>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</si>
  <si>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</si>
  <si>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</si>
  <si>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</si>
  <si>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</si>
  <si>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</si>
  <si>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</si>
  <si>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</si>
  <si>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</si>
  <si>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</si>
  <si>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</si>
  <si>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</si>
  <si>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</si>
  <si>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</si>
  <si>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</si>
  <si>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</si>
  <si>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</si>
  <si>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</si>
  <si>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</si>
  <si>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</si>
  <si>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</si>
  <si>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</si>
  <si>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</si>
  <si>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</si>
  <si>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</si>
  <si>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</si>
  <si>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</si>
  <si>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</si>
  <si>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</si>
  <si>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</si>
  <si>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</si>
  <si>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</si>
  <si>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</si>
  <si>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</si>
  <si>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</si>
  <si>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</si>
  <si>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</si>
  <si>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</si>
  <si>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</si>
  <si>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</si>
  <si>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</si>
  <si>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</si>
  <si>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</si>
  <si>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</si>
  <si>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</si>
  <si>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</si>
  <si>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</si>
  <si>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</si>
  <si>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</si>
  <si>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</si>
  <si>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</si>
  <si>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</si>
  <si>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</si>
  <si>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</si>
  <si>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</si>
  <si>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</si>
  <si>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</si>
  <si>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</si>
  <si>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</si>
  <si>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</si>
  <si>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</si>
  <si>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</si>
  <si>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</si>
  <si>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</si>
  <si>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</si>
  <si>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</si>
  <si>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</si>
  <si>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</si>
  <si>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</si>
  <si>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</si>
  <si>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</si>
  <si>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</si>
  <si>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</si>
  <si>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</si>
  <si>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</si>
  <si>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</si>
  <si>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</si>
  <si>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</si>
  <si>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</si>
  <si>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</si>
  <si>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</si>
  <si>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</si>
  <si>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</si>
  <si>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</si>
  <si>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</si>
  <si>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</si>
  <si>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</si>
  <si>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</si>
  <si>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</si>
  <si>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</si>
  <si>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</si>
  <si>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</si>
  <si>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</si>
  <si>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</si>
  <si>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</si>
  <si>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</si>
  <si>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</si>
  <si>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</si>
  <si>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</si>
  <si>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</si>
  <si>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</si>
  <si>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</si>
  <si>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</si>
  <si>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</si>
  <si>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</si>
  <si>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</si>
  <si>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</si>
  <si>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</si>
  <si>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</si>
  <si>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</si>
  <si>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</si>
  <si>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</si>
  <si>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</si>
  <si>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</si>
  <si>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</si>
  <si>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</si>
  <si>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</si>
  <si>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</si>
  <si>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</si>
  <si>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</si>
  <si>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</si>
  <si>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</si>
  <si>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</si>
  <si>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</si>
  <si>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</si>
  <si>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</si>
  <si>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</si>
  <si>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</si>
  <si>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</si>
  <si>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</si>
  <si>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</si>
  <si>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</si>
  <si>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</si>
  <si>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</si>
  <si>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</si>
  <si>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</si>
  <si>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</si>
  <si>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</si>
  <si>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</si>
  <si>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</si>
  <si>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</si>
  <si>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</si>
  <si>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</si>
  <si>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</si>
  <si>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</si>
  <si>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</si>
  <si>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</si>
  <si>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</si>
  <si>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</si>
  <si>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</si>
  <si>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</si>
  <si>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</si>
  <si>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</si>
  <si>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</si>
  <si>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</si>
  <si>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</si>
  <si>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</si>
  <si>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</si>
  <si>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</si>
  <si>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</si>
  <si>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</si>
  <si>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</si>
  <si>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</si>
  <si>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</si>
  <si>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</si>
  <si>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</si>
  <si>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</si>
  <si>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</si>
  <si>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</si>
  <si>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</si>
  <si>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</si>
  <si>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</si>
  <si>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</si>
  <si>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</si>
  <si>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</si>
  <si>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</si>
  <si>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</si>
  <si>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</si>
  <si>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</si>
  <si>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</si>
  <si>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</si>
  <si>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</si>
  <si>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</si>
  <si>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</si>
  <si>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</si>
  <si>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</si>
  <si>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</si>
  <si>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</si>
  <si>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</si>
  <si>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</si>
  <si>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</si>
  <si>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</si>
  <si>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</si>
  <si>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</si>
  <si>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</si>
  <si>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</si>
  <si>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</si>
  <si>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</si>
  <si>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</si>
  <si>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</si>
  <si>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</si>
  <si>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</si>
  <si>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</si>
  <si>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</si>
  <si>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</si>
  <si>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</si>
  <si>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</si>
  <si>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</si>
  <si>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</si>
  <si>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</si>
  <si>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</si>
  <si>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</si>
  <si>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</si>
  <si>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</si>
  <si>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</si>
  <si>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</si>
  <si>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</si>
  <si>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</si>
  <si>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</si>
  <si>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</si>
  <si>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</si>
  <si>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</si>
  <si>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</si>
  <si>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</si>
  <si>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</si>
  <si>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</si>
  <si>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</si>
  <si>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</si>
  <si>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</si>
  <si>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</si>
  <si>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</si>
  <si>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</si>
  <si>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</si>
  <si>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</si>
  <si>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</si>
  <si>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</si>
  <si>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</si>
  <si>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</si>
  <si>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</si>
  <si>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</si>
  <si>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</si>
  <si>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</si>
  <si>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</si>
  <si>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</si>
  <si>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</si>
  <si>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</si>
  <si>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</si>
  <si>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</si>
  <si>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</si>
  <si>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</si>
  <si>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</si>
  <si>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</si>
  <si>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</si>
  <si>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</si>
  <si>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</si>
  <si>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</si>
  <si>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</si>
  <si>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</si>
  <si>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</si>
  <si>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</si>
  <si>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</si>
  <si>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</si>
  <si>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</si>
  <si>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</si>
  <si>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</si>
  <si>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</si>
  <si>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</si>
  <si>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</si>
  <si>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</si>
  <si>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</si>
  <si>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</si>
  <si>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</si>
  <si>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</si>
  <si>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</si>
  <si>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</si>
  <si>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</si>
  <si>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</si>
  <si>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</si>
  <si>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</si>
  <si>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</si>
  <si>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</si>
  <si>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</si>
  <si>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</si>
  <si>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</si>
  <si>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</si>
  <si>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</si>
  <si>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</si>
  <si>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</si>
  <si>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</si>
  <si>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</si>
  <si>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</si>
  <si>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</si>
  <si>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</si>
  <si>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</si>
  <si>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</si>
  <si>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</si>
  <si>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</si>
  <si>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</si>
  <si>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</si>
  <si>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</si>
  <si>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</si>
  <si>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</si>
  <si>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</si>
  <si>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</si>
  <si>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</si>
  <si>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</si>
  <si>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</si>
  <si>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</si>
  <si>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</si>
  <si>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</si>
  <si>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</si>
  <si>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</si>
  <si>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</si>
  <si>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</si>
  <si>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</si>
  <si>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</si>
  <si>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</si>
  <si>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</si>
  <si>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</si>
  <si>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</si>
  <si>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</si>
  <si>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</si>
  <si>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</si>
  <si>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</si>
  <si>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</si>
  <si>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</si>
  <si>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</si>
  <si>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</si>
  <si>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</si>
  <si>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</si>
  <si>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</si>
  <si>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</si>
  <si>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</si>
  <si>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</si>
  <si>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</si>
  <si>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</si>
  <si>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</si>
  <si>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</si>
  <si>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</si>
  <si>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</si>
  <si>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</si>
  <si>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</si>
  <si>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</si>
  <si>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</si>
  <si>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</si>
  <si>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</si>
  <si>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</si>
  <si>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</si>
  <si>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</si>
  <si>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</si>
  <si>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</si>
  <si>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</si>
  <si>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</si>
  <si>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</si>
  <si>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</si>
  <si>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</si>
  <si>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</si>
  <si>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</si>
  <si>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</si>
  <si>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</si>
  <si>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</si>
  <si>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</si>
  <si>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</si>
  <si>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</si>
  <si>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</si>
  <si>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</si>
  <si>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</si>
  <si>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</si>
  <si>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</si>
  <si>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</si>
  <si>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</si>
  <si>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</si>
  <si>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</si>
  <si>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</si>
  <si>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</si>
  <si>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</si>
  <si>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</si>
  <si>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</si>
  <si>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</si>
  <si>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</si>
  <si>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</si>
  <si>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</si>
  <si>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</si>
  <si>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</si>
  <si>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</si>
  <si>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</si>
  <si>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</si>
  <si>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</si>
  <si>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</si>
  <si>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</si>
  <si>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</si>
  <si>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</si>
  <si>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</si>
  <si>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</si>
  <si>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</si>
  <si>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</si>
  <si>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</si>
  <si>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</si>
  <si>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</si>
  <si>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</si>
  <si>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</si>
  <si>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</si>
  <si>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</si>
  <si>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</si>
  <si>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</si>
  <si>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</si>
  <si>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</si>
  <si>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</si>
  <si>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</si>
  <si>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</si>
  <si>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</si>
  <si>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</si>
  <si>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</si>
  <si>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</si>
  <si>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</si>
  <si>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</si>
  <si>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</si>
  <si>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</si>
  <si>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</si>
  <si>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</si>
  <si>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</si>
  <si>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</si>
  <si>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</si>
  <si>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</si>
  <si>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</si>
  <si>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</si>
  <si>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</si>
  <si>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</si>
  <si>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</si>
  <si>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</si>
  <si>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</si>
  <si>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</si>
  <si>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</si>
  <si>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</si>
  <si>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</si>
  <si>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</si>
  <si>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</si>
  <si>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</si>
  <si>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</si>
  <si>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</si>
  <si>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</si>
  <si>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</si>
  <si>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</si>
  <si>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</si>
  <si>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</si>
  <si>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</si>
  <si>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</si>
  <si>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</si>
  <si>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</si>
  <si>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</si>
  <si>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</si>
  <si>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</si>
  <si>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</si>
  <si>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</si>
  <si>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</si>
  <si>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</si>
  <si>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</si>
  <si>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</si>
  <si>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</si>
  <si>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</si>
  <si>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</si>
  <si>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</si>
  <si>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</si>
  <si>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</si>
  <si>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</si>
  <si>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</si>
  <si>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</si>
  <si>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</si>
  <si>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</si>
  <si>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</si>
  <si>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</si>
  <si>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</si>
  <si>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</si>
  <si>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</si>
  <si>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</si>
  <si>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</si>
  <si>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</si>
  <si>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</si>
  <si>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</si>
  <si>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</si>
  <si>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</si>
  <si>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</si>
  <si>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</si>
  <si>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</si>
  <si>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</si>
  <si>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</si>
  <si>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</si>
  <si>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</si>
  <si>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</si>
  <si>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</si>
  <si>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</si>
  <si>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</si>
  <si>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</si>
  <si>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</si>
  <si>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</si>
  <si>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</si>
  <si>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</si>
  <si>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</si>
  <si>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</si>
  <si>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</si>
  <si>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</si>
  <si>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</si>
  <si>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</si>
  <si>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</si>
  <si>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</si>
  <si>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</si>
  <si>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</si>
  <si>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</si>
  <si>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</si>
  <si>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</si>
  <si>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</si>
  <si>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</si>
  <si>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</si>
  <si>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</si>
  <si>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</si>
  <si>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</si>
  <si>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</si>
  <si>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</si>
  <si>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</si>
  <si>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</si>
  <si>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</si>
  <si>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</si>
  <si>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</si>
  <si>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</si>
  <si>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</si>
  <si>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</si>
  <si>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</si>
  <si>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</si>
  <si>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</si>
  <si>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</si>
  <si>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</si>
  <si>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</si>
  <si>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</si>
  <si>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</si>
  <si>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</si>
  <si>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</si>
  <si>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</si>
  <si>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</si>
  <si>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</si>
  <si>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</si>
  <si>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</si>
  <si>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</si>
  <si>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</si>
  <si>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</si>
  <si>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</si>
  <si>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</si>
  <si>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</si>
  <si>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</si>
  <si>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</si>
  <si>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</si>
  <si>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</si>
  <si>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</si>
  <si>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</si>
  <si>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</si>
  <si>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</si>
  <si>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</si>
  <si>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</si>
  <si>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</si>
  <si>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</si>
  <si>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</si>
  <si>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</si>
  <si>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</si>
  <si>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</si>
  <si>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</si>
  <si>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</si>
  <si>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</si>
  <si>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</si>
  <si>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</si>
  <si>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</si>
  <si>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</si>
  <si>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</si>
  <si>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</si>
  <si>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</si>
  <si>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</si>
  <si>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</si>
  <si>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</si>
  <si>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</si>
  <si>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</si>
  <si>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</si>
  <si>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</si>
  <si>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</si>
  <si>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</si>
  <si>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</si>
  <si>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</si>
  <si>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</si>
  <si>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</si>
  <si>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</si>
  <si>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</si>
  <si>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</si>
  <si>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</si>
  <si>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</si>
  <si>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</si>
  <si>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</si>
  <si>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</si>
  <si>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</si>
  <si>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</si>
  <si>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</si>
  <si>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</si>
  <si>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</si>
  <si>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</si>
  <si>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</si>
  <si>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</si>
  <si>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</si>
  <si>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</si>
  <si>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</si>
  <si>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</si>
  <si>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</si>
  <si>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</si>
  <si>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</si>
  <si>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</si>
  <si>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</si>
  <si>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</si>
  <si>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</si>
  <si>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</si>
  <si>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</si>
  <si>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</si>
  <si>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</si>
  <si>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</si>
  <si>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</si>
  <si>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</si>
  <si>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</si>
  <si>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</si>
  <si>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</si>
  <si>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</si>
  <si>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</si>
  <si>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</si>
  <si>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</si>
  <si>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</si>
  <si>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</si>
  <si>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</si>
  <si>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</si>
  <si>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</si>
  <si>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</si>
  <si>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</si>
  <si>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</si>
  <si>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</si>
  <si>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</si>
  <si>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</si>
  <si>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</si>
  <si>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</si>
  <si>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</si>
  <si>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</si>
  <si>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</si>
  <si>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</si>
  <si>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</si>
  <si>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</si>
  <si>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</si>
  <si>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</si>
  <si>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</si>
  <si>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</si>
  <si>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</si>
  <si>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</si>
  <si>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</si>
  <si>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</si>
  <si>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</si>
  <si>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</si>
  <si>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</si>
  <si>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</si>
  <si>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</si>
  <si>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</si>
  <si>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</si>
  <si>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</si>
  <si>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</si>
  <si>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</si>
  <si>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</si>
  <si>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</si>
  <si>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</si>
  <si>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</si>
  <si>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</si>
  <si>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</si>
  <si>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</si>
  <si>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</si>
  <si>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</si>
  <si>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</si>
  <si>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</si>
  <si>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</si>
  <si>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</si>
  <si>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</si>
  <si>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</si>
  <si>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</si>
  <si>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</si>
  <si>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</si>
  <si>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</si>
  <si>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</si>
  <si>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</si>
  <si>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</si>
  <si>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</si>
  <si>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</si>
  <si>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</si>
  <si>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</si>
  <si>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</si>
  <si>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</si>
  <si>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</si>
  <si>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</si>
  <si>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</si>
  <si>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</si>
  <si>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</si>
  <si>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</si>
  <si>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</si>
  <si>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</si>
  <si>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</si>
  <si>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</si>
  <si>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</si>
  <si>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</si>
  <si>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</si>
  <si>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</si>
  <si>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</si>
  <si>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</si>
  <si>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</si>
  <si>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</si>
  <si>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</si>
  <si>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</si>
  <si>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</si>
  <si>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</si>
  <si>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</si>
  <si>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</si>
  <si>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</si>
  <si>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</si>
  <si>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</si>
  <si>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</si>
  <si>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</si>
  <si>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</si>
  <si>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</si>
  <si>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</si>
  <si>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</si>
  <si>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</si>
  <si>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</si>
  <si>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</si>
  <si>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</si>
  <si>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</si>
  <si>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</si>
  <si>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</si>
  <si>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</si>
  <si>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</si>
  <si>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</si>
  <si>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</si>
  <si>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</si>
  <si>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</si>
  <si>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</si>
  <si>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</si>
  <si>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</si>
  <si>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</si>
  <si>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</si>
  <si>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</si>
  <si>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</si>
  <si>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</si>
  <si>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</si>
  <si>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</si>
  <si>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</si>
  <si>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</si>
  <si>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</si>
  <si>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</si>
  <si>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</si>
  <si>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</si>
  <si>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</si>
  <si>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</si>
  <si>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</si>
  <si>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</si>
  <si>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</si>
  <si>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</si>
  <si>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</si>
  <si>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</si>
  <si>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</si>
  <si>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</si>
  <si>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</si>
  <si>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</si>
  <si>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</si>
  <si>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</si>
  <si>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</si>
  <si>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</si>
  <si>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</si>
  <si>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</si>
  <si>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</si>
  <si>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</si>
  <si>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</si>
  <si>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</si>
  <si>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</si>
  <si>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</si>
  <si>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</si>
  <si>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</si>
  <si>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</si>
  <si>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</si>
  <si>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</si>
  <si>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</si>
  <si>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</si>
  <si>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</si>
  <si>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</si>
  <si>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</si>
  <si>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</si>
  <si>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</si>
  <si>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</si>
  <si>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</si>
  <si>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</si>
  <si>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</si>
  <si>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</si>
  <si>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</si>
  <si>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</si>
  <si>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</si>
  <si>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</si>
  <si>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</si>
  <si>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</si>
  <si>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</si>
  <si>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</si>
  <si>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</si>
  <si>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</si>
  <si>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</si>
  <si>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</si>
  <si>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</si>
  <si>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</si>
  <si>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</si>
  <si>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</si>
  <si>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</si>
  <si>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</si>
  <si>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</si>
  <si>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</si>
  <si>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</si>
  <si>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</si>
  <si>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</si>
  <si>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</si>
  <si>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</si>
  <si>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</si>
  <si>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</si>
  <si>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</si>
  <si>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</si>
  <si>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</si>
  <si>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</si>
  <si>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</si>
  <si>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</si>
  <si>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</si>
  <si>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</si>
  <si>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</si>
  <si>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</si>
  <si>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</si>
  <si>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</si>
  <si>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</si>
  <si>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</si>
  <si>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</si>
  <si>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</si>
  <si>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</si>
  <si>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</si>
  <si>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</si>
  <si>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</si>
  <si>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</si>
  <si>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</si>
  <si>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</si>
  <si>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</si>
  <si>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</si>
  <si>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</si>
  <si>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</si>
  <si>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</si>
  <si>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</si>
  <si>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</si>
  <si>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</si>
  <si>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</si>
  <si>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</si>
  <si>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</si>
  <si>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</si>
  <si>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</si>
  <si>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</si>
  <si>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</si>
  <si>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</si>
  <si>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</si>
  <si>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</si>
  <si>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</si>
  <si>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</si>
  <si>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</si>
  <si>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</si>
  <si>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</si>
  <si>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</si>
  <si>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</si>
  <si>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</si>
  <si>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</si>
  <si>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</si>
  <si>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</si>
  <si>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</si>
  <si>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</si>
  <si>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</si>
  <si>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</si>
  <si>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</si>
  <si>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</si>
  <si>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</si>
  <si>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</si>
  <si>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</si>
  <si>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</si>
  <si>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</si>
  <si>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</si>
  <si>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</si>
  <si>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</si>
  <si>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</si>
  <si>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</si>
  <si>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</si>
  <si>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</si>
  <si>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</si>
  <si>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</si>
  <si>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</si>
  <si>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</si>
  <si>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</si>
  <si>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</si>
  <si>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</si>
  <si>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</si>
  <si>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</si>
  <si>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</si>
  <si>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</si>
  <si>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</si>
  <si>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</si>
  <si>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</si>
  <si>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</si>
  <si>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</si>
  <si>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</si>
  <si>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</si>
  <si>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</si>
  <si>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</si>
  <si>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</si>
  <si>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</si>
  <si>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</si>
  <si>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</si>
  <si>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</si>
  <si>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</si>
  <si>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</si>
  <si>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</si>
  <si>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</si>
  <si>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</si>
  <si>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</si>
  <si>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</si>
  <si>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</si>
  <si>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</si>
  <si>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</si>
  <si>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</si>
  <si>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</si>
  <si>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</si>
  <si>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</si>
  <si>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</si>
  <si>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</si>
  <si>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</si>
  <si>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</si>
  <si>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</si>
  <si>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</si>
  <si>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</si>
  <si>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</si>
  <si>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</si>
  <si>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</si>
  <si>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</si>
  <si>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</si>
  <si>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</si>
  <si>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</si>
  <si>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</si>
  <si>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</si>
  <si>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</si>
  <si>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</si>
  <si>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</si>
  <si>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</si>
  <si>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</si>
  <si>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</si>
  <si>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</si>
  <si>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</si>
  <si>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</si>
  <si>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</si>
  <si>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</si>
  <si>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</si>
  <si>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</si>
  <si>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</si>
  <si>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</si>
  <si>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</si>
  <si>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</si>
  <si>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</si>
  <si>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</si>
  <si>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</si>
  <si>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</si>
  <si>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</si>
  <si>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</si>
  <si>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</si>
  <si>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</si>
  <si>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</si>
  <si>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</si>
  <si>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</si>
  <si>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</si>
  <si>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</si>
  <si>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</si>
  <si>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</si>
  <si>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</si>
  <si>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</si>
  <si>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</si>
  <si>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</si>
  <si>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</si>
  <si>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</si>
  <si>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</si>
  <si>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</si>
  <si>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</si>
  <si>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</si>
  <si>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</si>
  <si>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</si>
  <si>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</si>
  <si>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</si>
  <si>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</si>
  <si>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</si>
  <si>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</si>
  <si>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</si>
  <si>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</si>
  <si>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</si>
  <si>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</si>
  <si>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</si>
  <si>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</si>
  <si>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</si>
  <si>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</si>
  <si>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</si>
  <si>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</si>
  <si>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</si>
  <si>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</si>
  <si>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</si>
  <si>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</si>
  <si>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</si>
  <si>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</si>
  <si>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</si>
  <si>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</si>
  <si>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</si>
  <si>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</si>
  <si>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</si>
  <si>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</si>
  <si>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</si>
  <si>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</si>
  <si>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</si>
  <si>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</si>
  <si>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</si>
  <si>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</si>
  <si>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</si>
  <si>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</si>
  <si>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</si>
  <si>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</si>
  <si>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</si>
  <si>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</si>
  <si>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</si>
  <si>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</si>
  <si>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</si>
  <si>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</si>
  <si>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</si>
  <si>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</si>
  <si>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</si>
  <si>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</si>
  <si>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</si>
  <si>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</si>
  <si>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</si>
  <si>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</si>
  <si>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</si>
  <si>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</si>
  <si>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</si>
  <si>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</si>
  <si>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</si>
  <si>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</si>
  <si>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</si>
  <si>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</si>
  <si>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</si>
  <si>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</si>
  <si>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</si>
  <si>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</si>
  <si>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</si>
  <si>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</si>
  <si>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</si>
  <si>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</si>
  <si>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</si>
  <si>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</si>
  <si>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</si>
  <si>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</si>
  <si>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</si>
  <si>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</si>
  <si>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</si>
  <si>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</si>
  <si>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</si>
  <si>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</si>
  <si>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</si>
  <si>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</si>
  <si>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</si>
  <si>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</si>
  <si>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</si>
  <si>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</si>
  <si>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</si>
  <si>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</si>
  <si>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</si>
  <si>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</si>
  <si>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</si>
  <si>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</si>
  <si>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</si>
  <si>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</si>
  <si>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</si>
  <si>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</si>
  <si>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</si>
  <si>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</si>
  <si>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</si>
  <si>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</si>
  <si>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</si>
  <si>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</si>
  <si>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</si>
  <si>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</si>
  <si>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</si>
  <si>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</si>
  <si>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</si>
  <si>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</si>
  <si>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</si>
  <si>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</si>
  <si>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</si>
  <si>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</si>
  <si>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</si>
  <si>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</si>
  <si>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</si>
  <si>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</si>
  <si>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</si>
  <si>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</si>
  <si>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</si>
  <si>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</si>
  <si>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</si>
  <si>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</si>
  <si>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</si>
  <si>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</si>
  <si>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</si>
  <si>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</si>
  <si>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</si>
  <si>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</si>
  <si>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</si>
  <si>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</si>
  <si>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</si>
  <si>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</si>
  <si>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</si>
  <si>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</si>
  <si>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</si>
  <si>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</si>
  <si>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</si>
  <si>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</si>
  <si>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</si>
  <si>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</si>
  <si>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</si>
  <si>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</si>
  <si>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</si>
  <si>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</si>
  <si>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</si>
  <si>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</si>
  <si>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</si>
  <si>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</si>
  <si>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</si>
  <si>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</si>
  <si>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</si>
  <si>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</si>
  <si>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</si>
  <si>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</si>
  <si>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</si>
  <si>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</si>
  <si>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</si>
  <si>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</si>
  <si>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</si>
  <si>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</si>
  <si>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</si>
  <si>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</si>
  <si>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</si>
  <si>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</si>
  <si>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</si>
  <si>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</si>
  <si>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</si>
  <si>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</si>
  <si>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</si>
  <si>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</si>
  <si>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</si>
  <si>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</si>
  <si>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</si>
  <si>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</si>
  <si>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</si>
  <si>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</si>
  <si>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</si>
  <si>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</si>
  <si>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</si>
  <si>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</si>
  <si>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</si>
  <si>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</si>
  <si>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</si>
  <si>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</si>
  <si>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</si>
  <si>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</si>
  <si>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</si>
  <si>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</si>
  <si>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</si>
  <si>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</si>
  <si>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</si>
  <si>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</si>
  <si>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</si>
  <si>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</si>
  <si>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</si>
  <si>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</si>
  <si>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</si>
  <si>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</si>
  <si>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</si>
  <si>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</si>
  <si>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</si>
  <si>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</si>
  <si>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</si>
  <si>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</si>
  <si>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</si>
  <si>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</si>
  <si>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</si>
  <si>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</si>
  <si>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</si>
  <si>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</si>
  <si>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</si>
  <si>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</si>
  <si>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</si>
  <si>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</si>
  <si>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</si>
  <si>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</si>
  <si>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</si>
  <si>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</si>
  <si>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</si>
  <si>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</si>
  <si>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</si>
  <si>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</si>
  <si>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</si>
  <si>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</si>
  <si>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</si>
  <si>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</si>
  <si>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</si>
  <si>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</si>
  <si>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</si>
  <si>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</si>
  <si>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</si>
  <si>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</si>
  <si>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</si>
  <si>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</si>
  <si>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</si>
  <si>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</si>
  <si>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</si>
  <si>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</si>
  <si>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</si>
  <si>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</si>
  <si>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</si>
  <si>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</si>
  <si>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</si>
  <si>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</si>
  <si>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</si>
  <si>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</si>
  <si>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</si>
  <si>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</si>
  <si>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</si>
  <si>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</si>
  <si>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</si>
  <si>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</si>
  <si>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</si>
  <si>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</si>
  <si>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</si>
  <si>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</si>
  <si>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</si>
  <si>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</si>
  <si>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</si>
  <si>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</si>
  <si>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</si>
  <si>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</si>
  <si>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</si>
  <si>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</si>
  <si>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</si>
  <si>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</si>
  <si>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</si>
  <si>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</si>
  <si>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</si>
  <si>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</si>
  <si>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</si>
  <si>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</si>
  <si>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</si>
  <si>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</si>
  <si>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</si>
  <si>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</si>
  <si>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</si>
  <si>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</si>
  <si>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</si>
  <si>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</si>
  <si>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</si>
  <si>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</si>
  <si>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</si>
  <si>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</si>
  <si>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</si>
  <si>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</si>
  <si>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</si>
  <si>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</si>
  <si>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</si>
  <si>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</si>
  <si>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</si>
  <si>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</si>
  <si>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</si>
  <si>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</si>
  <si>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</si>
  <si>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</si>
  <si>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</si>
  <si>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</si>
  <si>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</si>
  <si>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</si>
  <si>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</si>
  <si>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</si>
  <si>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</si>
  <si>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</si>
  <si>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</si>
  <si>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</si>
  <si>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</si>
  <si>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</si>
  <si>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</si>
  <si>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</si>
  <si>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</si>
  <si>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</si>
  <si>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</si>
  <si>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</si>
  <si>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</si>
  <si>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</si>
  <si>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</si>
  <si>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</si>
  <si>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</si>
  <si>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</si>
  <si>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</si>
  <si>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</si>
  <si>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</si>
  <si>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</si>
  <si>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</si>
  <si>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</si>
  <si>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</si>
  <si>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</si>
  <si>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</si>
  <si>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</si>
  <si>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</si>
  <si>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</si>
  <si>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</si>
  <si>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</si>
  <si>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</si>
  <si>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</si>
  <si>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</si>
  <si>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</si>
  <si>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</si>
  <si>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</si>
  <si>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</si>
  <si>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</si>
  <si>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</si>
  <si>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</si>
  <si>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</si>
  <si>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</si>
  <si>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</si>
  <si>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</si>
  <si>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</si>
  <si>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</si>
  <si>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</si>
  <si>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</si>
  <si>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</si>
  <si>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</si>
  <si>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</si>
  <si>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</si>
  <si>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</si>
  <si>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</si>
  <si>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</si>
  <si>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</si>
  <si>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</si>
  <si>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</si>
  <si>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</si>
  <si>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</si>
  <si>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</si>
  <si>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</si>
  <si>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</si>
  <si>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</si>
  <si>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</si>
  <si>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</si>
  <si>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</si>
  <si>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</si>
  <si>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</si>
  <si>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</si>
  <si>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</si>
  <si>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</si>
  <si>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</si>
  <si>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</si>
  <si>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</si>
  <si>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</si>
  <si>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</si>
  <si>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</si>
  <si>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</si>
  <si>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</si>
  <si>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</si>
  <si>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</si>
  <si>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</si>
  <si>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</si>
  <si>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</si>
  <si>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</si>
  <si>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</si>
  <si>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</si>
  <si>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</si>
  <si>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</si>
  <si>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</si>
  <si>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</si>
  <si>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</si>
  <si>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</si>
  <si>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</si>
  <si>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</si>
  <si>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</si>
  <si>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</si>
  <si>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</si>
  <si>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</si>
  <si>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</si>
  <si>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</si>
  <si>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</si>
  <si>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</si>
  <si>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</si>
  <si>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</si>
  <si>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</si>
  <si>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</si>
  <si>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</si>
  <si>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</si>
  <si>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</si>
  <si>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</si>
  <si>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</si>
  <si>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</si>
  <si>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</si>
  <si>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</si>
  <si>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</si>
  <si>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</si>
  <si>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</si>
  <si>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</si>
  <si>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</si>
  <si>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</si>
  <si>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</si>
  <si>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</si>
  <si>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</si>
  <si>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</si>
  <si>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</si>
  <si>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</si>
  <si>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</si>
  <si>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</si>
  <si>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</si>
  <si>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</si>
  <si>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</si>
  <si>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</si>
  <si>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</si>
  <si>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</si>
  <si>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</si>
  <si>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</si>
  <si>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</si>
  <si>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</si>
  <si>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</si>
  <si>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</si>
  <si>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</si>
  <si>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</si>
  <si>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</si>
  <si>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</si>
  <si>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</si>
  <si>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</si>
  <si>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</si>
  <si>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</si>
  <si>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</si>
  <si>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</si>
  <si>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</si>
  <si>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</si>
  <si>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</si>
  <si>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</si>
  <si>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</si>
  <si>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</si>
  <si>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</si>
  <si>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</si>
  <si>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</si>
  <si>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</si>
  <si>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</si>
  <si>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</si>
  <si>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</si>
  <si>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</si>
  <si>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</si>
  <si>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</si>
  <si>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</si>
  <si>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</si>
  <si>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</si>
  <si>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</si>
  <si>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</si>
  <si>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</si>
  <si>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</si>
  <si>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</si>
  <si>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</si>
  <si>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</si>
  <si>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</si>
  <si>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</si>
  <si>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</si>
  <si>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</si>
  <si>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</si>
  <si>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</si>
  <si>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</si>
  <si>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</si>
  <si>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</si>
  <si>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</si>
  <si>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</si>
  <si>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</si>
  <si>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</si>
  <si>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</si>
  <si>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</si>
  <si>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</si>
  <si>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</si>
  <si>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</si>
  <si>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</si>
  <si>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</si>
  <si>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</si>
  <si>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</si>
  <si>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</si>
  <si>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</si>
  <si>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</si>
  <si>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</si>
  <si>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</si>
  <si>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</si>
  <si>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</si>
  <si>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</si>
  <si>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</si>
  <si>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</si>
  <si>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</si>
  <si>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</si>
  <si>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</si>
  <si>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</si>
  <si>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</si>
  <si>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</si>
  <si>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</si>
  <si>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</si>
  <si>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</si>
  <si>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</si>
  <si>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</si>
  <si>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</si>
  <si>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</si>
  <si>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</si>
  <si>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</si>
  <si>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</si>
  <si>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</si>
  <si>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</si>
  <si>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</si>
  <si>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</si>
  <si>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</si>
  <si>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</si>
  <si>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</si>
  <si>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</si>
  <si>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</si>
  <si>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</si>
  <si>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</si>
  <si>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</si>
  <si>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</si>
  <si>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</si>
  <si>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</si>
  <si>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</si>
  <si>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</si>
  <si>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</si>
  <si>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</si>
  <si>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</si>
  <si>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</si>
  <si>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</si>
  <si>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</si>
  <si>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</si>
  <si>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</si>
  <si>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</si>
  <si>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</si>
  <si>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</si>
  <si>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</si>
  <si>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</si>
  <si>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</si>
  <si>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</si>
  <si>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</si>
  <si>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</si>
  <si>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</si>
  <si>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</si>
  <si>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</si>
  <si>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</si>
  <si>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</si>
  <si>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</si>
  <si>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</si>
  <si>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</si>
  <si>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</si>
  <si>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</si>
  <si>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</si>
  <si>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</si>
  <si>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</si>
  <si>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</si>
  <si>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</si>
  <si>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</si>
  <si>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</si>
  <si>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</si>
  <si>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</si>
  <si>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</si>
  <si>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</si>
  <si>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</si>
  <si>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</si>
  <si>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</si>
  <si>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</si>
  <si>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</si>
  <si>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</si>
  <si>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</si>
  <si>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</si>
  <si>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</si>
  <si>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</si>
  <si>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</si>
  <si>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</si>
  <si>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</si>
  <si>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</si>
  <si>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</si>
  <si>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</si>
  <si>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</si>
  <si>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</si>
  <si>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</si>
  <si>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</si>
  <si>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</si>
  <si>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</si>
  <si>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</si>
  <si>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</si>
  <si>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</si>
  <si>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</si>
  <si>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</si>
  <si>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</si>
  <si>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</si>
  <si>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</si>
  <si>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</si>
  <si>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</si>
  <si>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</si>
  <si>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</si>
  <si>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</si>
  <si>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</si>
  <si>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</si>
  <si>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</si>
  <si>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</si>
  <si>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</si>
  <si>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</si>
  <si>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</si>
  <si>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</si>
  <si>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</si>
  <si>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</si>
  <si>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</si>
  <si>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</si>
  <si>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</si>
  <si>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</si>
  <si>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</si>
  <si>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</si>
  <si>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</si>
  <si>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</si>
  <si>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</si>
  <si>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</si>
  <si>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</si>
  <si>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</si>
  <si>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</si>
  <si>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</si>
  <si>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</si>
  <si>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</si>
  <si>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</si>
  <si>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</si>
  <si>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</si>
  <si>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</si>
  <si>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</si>
  <si>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</si>
  <si>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</si>
  <si>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</si>
  <si>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</si>
  <si>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</si>
  <si>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</si>
  <si>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</si>
  <si>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</si>
  <si>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</si>
  <si>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</si>
  <si>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</si>
  <si>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</si>
  <si>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</si>
  <si>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</si>
  <si>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</si>
  <si>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</si>
  <si>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</si>
  <si>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</si>
  <si>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</si>
  <si>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</si>
  <si>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</si>
  <si>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</si>
  <si>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</si>
  <si>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</si>
  <si>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</si>
  <si>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</si>
  <si>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</si>
  <si>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</si>
  <si>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</si>
  <si>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</si>
  <si>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</si>
  <si>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</si>
  <si>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</si>
  <si>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</si>
  <si>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</si>
  <si>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</si>
  <si>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</si>
  <si>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</si>
  <si>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</si>
  <si>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</si>
  <si>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</si>
  <si>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</si>
  <si>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</si>
  <si>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</si>
  <si>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</si>
  <si>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</si>
  <si>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</si>
  <si>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</si>
  <si>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</si>
  <si>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</si>
  <si>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</si>
  <si>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</si>
  <si>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</si>
  <si>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</si>
  <si>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</si>
  <si>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</si>
  <si>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</si>
  <si>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</si>
  <si>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</si>
  <si>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</si>
  <si>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</si>
  <si>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</si>
  <si>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</si>
  <si>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</si>
  <si>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</si>
  <si>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</si>
  <si>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</si>
  <si>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</si>
  <si>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</si>
  <si>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</si>
  <si>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</si>
  <si>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</si>
  <si>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</si>
  <si>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</si>
  <si>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</si>
  <si>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</si>
  <si>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</si>
  <si>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</si>
  <si>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</si>
  <si>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</si>
  <si>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</si>
  <si>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</si>
  <si>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</si>
  <si>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</si>
  <si>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</si>
  <si>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</si>
  <si>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</si>
  <si>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</si>
  <si>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</si>
  <si>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</si>
  <si>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</si>
  <si>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</si>
  <si>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</si>
  <si>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</si>
  <si>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</si>
  <si>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</si>
  <si>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</si>
  <si>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</si>
  <si>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</si>
  <si>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</si>
  <si>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</si>
  <si>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</si>
  <si>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</si>
  <si>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</si>
  <si>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</si>
  <si>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</si>
  <si>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</si>
  <si>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</si>
  <si>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</si>
  <si>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</si>
  <si>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</si>
  <si>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</si>
  <si>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</si>
  <si>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</si>
  <si>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</si>
  <si>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</si>
  <si>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</si>
  <si>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</si>
  <si>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</si>
  <si>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</si>
  <si>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</si>
  <si>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</si>
  <si>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</si>
  <si>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</si>
  <si>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</si>
  <si>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</si>
  <si>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</si>
  <si>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</si>
  <si>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</si>
  <si>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</si>
  <si>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</si>
  <si>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</si>
  <si>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</si>
  <si>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</si>
  <si>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</si>
  <si>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</si>
  <si>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</si>
  <si>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</si>
  <si>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</si>
  <si>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</si>
  <si>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</si>
  <si>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</si>
  <si>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</si>
  <si>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</si>
  <si>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</si>
  <si>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</si>
  <si>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</si>
  <si>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</si>
  <si>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</si>
  <si>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</si>
  <si>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</si>
  <si>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</si>
  <si>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</si>
  <si>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</si>
  <si>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</si>
  <si>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</si>
  <si>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</si>
  <si>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</si>
  <si>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</si>
  <si>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</si>
  <si>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</si>
  <si>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</si>
  <si>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</si>
  <si>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</si>
  <si>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</si>
  <si>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</si>
  <si>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</si>
  <si>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</si>
  <si>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</si>
  <si>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</si>
  <si>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</si>
  <si>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</si>
  <si>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</si>
  <si>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</si>
  <si>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</si>
  <si>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</si>
  <si>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</si>
  <si>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</si>
  <si>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</si>
  <si>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</si>
  <si>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</si>
  <si>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</si>
  <si>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</si>
  <si>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</si>
  <si>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</si>
  <si>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</si>
  <si>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</si>
  <si>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</si>
  <si>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</si>
  <si>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</si>
  <si>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</si>
  <si>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</si>
  <si>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</si>
  <si>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</si>
  <si>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</si>
  <si>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</si>
  <si>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</si>
  <si>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</si>
  <si>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</si>
  <si>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</si>
  <si>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</si>
  <si>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</si>
  <si>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</si>
  <si>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</si>
  <si>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</si>
  <si>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</si>
  <si>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</si>
  <si>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</si>
  <si>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</si>
  <si>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</si>
  <si>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</si>
  <si>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</si>
  <si>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</si>
  <si>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</si>
  <si>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</si>
  <si>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</si>
  <si>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</si>
  <si>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</si>
  <si>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</si>
  <si>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</si>
  <si>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</si>
  <si>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</si>
  <si>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</si>
  <si>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</si>
  <si>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</si>
  <si>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</si>
  <si>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</si>
  <si>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</si>
  <si>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</si>
  <si>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</si>
  <si>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</si>
  <si>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</si>
  <si>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</si>
  <si>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</si>
  <si>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</si>
  <si>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</si>
  <si>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</si>
  <si>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</si>
  <si>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</si>
  <si>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</si>
  <si>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</si>
  <si>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</si>
  <si>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</si>
  <si>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</si>
  <si>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</si>
  <si>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</si>
  <si>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</si>
  <si>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</si>
  <si>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</si>
  <si>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</si>
  <si>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</si>
  <si>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</si>
  <si>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</si>
  <si>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</si>
  <si>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</si>
  <si>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</si>
  <si>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</si>
  <si>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</si>
  <si>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</si>
  <si>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</si>
  <si>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</si>
  <si>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</si>
  <si>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</si>
  <si>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</si>
  <si>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</si>
  <si>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</si>
  <si>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</si>
  <si>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</si>
  <si>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</si>
  <si>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</si>
  <si>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</si>
  <si>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</si>
  <si>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</si>
  <si>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</si>
  <si>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</si>
  <si>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</si>
  <si>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</si>
  <si>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</si>
  <si>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</si>
  <si>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</si>
  <si>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</si>
  <si>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</si>
  <si>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</si>
  <si>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</si>
  <si>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</si>
  <si>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</si>
  <si>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</si>
  <si>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</si>
  <si>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</si>
  <si>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</si>
  <si>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</si>
  <si>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</si>
  <si>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</si>
  <si>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</si>
  <si>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</si>
  <si>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</si>
  <si>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</si>
  <si>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</si>
  <si>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</si>
  <si>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</si>
  <si>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</si>
  <si>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</si>
  <si>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</si>
  <si>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</si>
  <si>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</si>
  <si>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</si>
  <si>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</si>
  <si>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</si>
  <si>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</si>
  <si>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</si>
  <si>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</si>
  <si>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</si>
  <si>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</si>
  <si>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</si>
  <si>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</si>
  <si>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</si>
  <si>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</si>
  <si>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</si>
  <si>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</si>
  <si>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</si>
  <si>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</si>
  <si>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</si>
  <si>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</si>
  <si>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</si>
  <si>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</si>
  <si>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</si>
  <si>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</si>
  <si>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</si>
  <si>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</si>
  <si>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</si>
  <si>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</si>
  <si>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</si>
  <si>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</si>
  <si>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</si>
  <si>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</si>
  <si>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</si>
  <si>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</si>
  <si>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</si>
  <si>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</si>
  <si>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</si>
  <si>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</si>
  <si>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</si>
  <si>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</si>
  <si>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</si>
  <si>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</si>
  <si>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</si>
  <si>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</si>
  <si>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</si>
  <si>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</si>
  <si>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</si>
  <si>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</si>
  <si>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</si>
  <si>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</si>
  <si>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</si>
  <si>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</si>
  <si>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</si>
  <si>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</si>
  <si>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</si>
  <si>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</si>
  <si>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</si>
  <si>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</si>
  <si>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</si>
  <si>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</si>
  <si>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</si>
  <si>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</si>
  <si>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</si>
  <si>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</si>
  <si>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</si>
  <si>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</si>
  <si>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</si>
  <si>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</si>
  <si>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</si>
  <si>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</si>
  <si>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</si>
  <si>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</si>
  <si>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</si>
  <si>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</si>
  <si>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</si>
  <si>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</si>
  <si>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</si>
  <si>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</si>
  <si>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</si>
  <si>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</si>
  <si>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</si>
  <si>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</si>
  <si>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</si>
  <si>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</si>
  <si>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</si>
  <si>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</si>
  <si>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</si>
  <si>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</si>
  <si>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</si>
  <si>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</si>
  <si>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</si>
  <si>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</si>
  <si>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</si>
  <si>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</si>
  <si>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</si>
  <si>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</si>
  <si>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</si>
  <si>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</si>
  <si>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</si>
  <si>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</si>
  <si>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</si>
  <si>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</si>
  <si>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</si>
  <si>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</si>
  <si>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</si>
  <si>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</si>
  <si>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</si>
  <si>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</si>
  <si>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</si>
  <si>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</si>
  <si>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</si>
  <si>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</si>
  <si>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</si>
  <si>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</si>
  <si>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</si>
  <si>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</si>
  <si>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</si>
  <si>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</si>
  <si>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</si>
  <si>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</si>
  <si>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</si>
  <si>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</si>
  <si>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</si>
  <si>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</si>
  <si>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</si>
  <si>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</si>
  <si>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</si>
  <si>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</si>
  <si>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</si>
  <si>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</si>
  <si>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</si>
  <si>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</si>
  <si>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</si>
  <si>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</si>
  <si>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</si>
  <si>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</si>
  <si>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</si>
  <si>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</si>
  <si>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</si>
  <si>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</si>
  <si>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</si>
  <si>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</si>
  <si>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</si>
  <si>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</si>
  <si>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</si>
  <si>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</si>
  <si>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</si>
  <si>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</si>
  <si>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</si>
  <si>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</si>
  <si>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</si>
  <si>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</si>
  <si>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</si>
  <si>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</si>
  <si>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</si>
  <si>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</si>
  <si>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</si>
  <si>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</si>
  <si>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</si>
  <si>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</si>
  <si>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</si>
  <si>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</si>
  <si>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</si>
  <si>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</si>
  <si>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</si>
  <si>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</si>
  <si>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</si>
  <si>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</si>
  <si>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</si>
  <si>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</si>
  <si>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</si>
  <si>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</si>
  <si>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</si>
  <si>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</si>
  <si>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</si>
  <si>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</si>
  <si>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</si>
  <si>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</si>
  <si>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</si>
  <si>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</si>
  <si>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</si>
  <si>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</si>
  <si>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</si>
  <si>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</si>
  <si>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</si>
  <si>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</si>
  <si>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</si>
  <si>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</si>
  <si>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</si>
  <si>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</si>
  <si>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</si>
  <si>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</si>
  <si>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</si>
  <si>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</si>
  <si>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</si>
  <si>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</si>
  <si>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</si>
  <si>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</si>
  <si>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</si>
  <si>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</si>
  <si>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</si>
  <si>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</si>
  <si>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</si>
  <si>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</si>
  <si>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</si>
  <si>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</si>
  <si>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</si>
  <si>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</si>
  <si>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</si>
  <si>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</si>
  <si>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</si>
  <si>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</si>
  <si>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</si>
  <si>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</si>
  <si>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</si>
  <si>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</si>
  <si>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</si>
  <si>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</si>
  <si>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</si>
  <si>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</si>
  <si>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</si>
  <si>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</si>
  <si>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</si>
  <si>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</si>
  <si>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</si>
  <si>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</si>
  <si>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</si>
  <si>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</si>
  <si>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</si>
  <si>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</si>
  <si>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</si>
  <si>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</si>
  <si>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</si>
  <si>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</si>
  <si>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</si>
  <si>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</si>
  <si>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</si>
  <si>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</si>
  <si>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</si>
  <si>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</si>
  <si>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</si>
  <si>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</si>
  <si>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</si>
  <si>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</si>
  <si>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</si>
  <si>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</si>
  <si>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</si>
  <si>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</si>
  <si>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</si>
  <si>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</si>
  <si>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</si>
  <si>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</si>
  <si>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</si>
  <si>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</si>
  <si>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</si>
  <si>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</si>
  <si>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</si>
  <si>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</si>
  <si>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</si>
  <si>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</si>
  <si>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</si>
  <si>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</si>
  <si>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</si>
  <si>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</si>
  <si>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</si>
  <si>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</si>
  <si>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</si>
  <si>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</si>
  <si>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</si>
  <si>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</si>
  <si>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</si>
  <si>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</si>
  <si>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</si>
  <si>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</si>
  <si>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</si>
  <si>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</si>
  <si>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</si>
  <si>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</si>
  <si>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</si>
  <si>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</si>
  <si>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</si>
  <si>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</si>
  <si>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</si>
  <si>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</si>
  <si>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</si>
  <si>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</si>
  <si>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</si>
  <si>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</si>
  <si>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</si>
  <si>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</si>
  <si>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</si>
  <si>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</si>
  <si>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</si>
  <si>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</si>
  <si>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</si>
  <si>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</si>
  <si>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</si>
  <si>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</si>
  <si>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</si>
  <si>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</si>
  <si>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</si>
  <si>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</si>
  <si>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</si>
  <si>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</si>
  <si>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</si>
  <si>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</si>
  <si>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</si>
  <si>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</si>
  <si>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</si>
  <si>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</si>
  <si>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</si>
  <si>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</si>
  <si>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</si>
  <si>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</si>
  <si>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</si>
  <si>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</si>
  <si>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</si>
  <si>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</si>
  <si>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</si>
  <si>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</si>
  <si>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</si>
  <si>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</si>
  <si>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</si>
  <si>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</si>
  <si>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</si>
  <si>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</si>
  <si>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</si>
  <si>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</si>
  <si>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</si>
  <si>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</si>
  <si>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</si>
  <si>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</si>
  <si>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</si>
  <si>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</si>
  <si>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</si>
  <si>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</si>
  <si>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</si>
  <si>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</si>
  <si>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</si>
  <si>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</si>
  <si>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</si>
  <si>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</si>
  <si>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</si>
  <si>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</si>
  <si>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</si>
  <si>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</si>
  <si>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</si>
  <si>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</si>
  <si>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</si>
  <si>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</si>
  <si>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</si>
  <si>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</si>
  <si>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</si>
  <si>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</si>
  <si>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</si>
  <si>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</si>
  <si>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</si>
  <si>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</si>
  <si>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</si>
  <si>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</si>
  <si>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</si>
  <si>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</si>
  <si>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</si>
  <si>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</si>
  <si>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</si>
  <si>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</si>
  <si>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</si>
  <si>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</si>
  <si>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</si>
  <si>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</si>
  <si>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</si>
  <si>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</si>
  <si>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</si>
  <si>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</si>
  <si>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</si>
  <si>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</si>
  <si>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</si>
  <si>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</si>
  <si>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</si>
  <si>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</si>
  <si>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</si>
  <si>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</si>
  <si>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</si>
  <si>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</si>
  <si>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</si>
  <si>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</si>
  <si>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</si>
  <si>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</si>
  <si>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</si>
  <si>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</si>
  <si>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</si>
  <si>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</si>
  <si>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</si>
  <si>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</si>
  <si>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</si>
  <si>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</si>
  <si>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</si>
  <si>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</si>
  <si>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</si>
  <si>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</si>
  <si>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</si>
  <si>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</si>
  <si>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</si>
  <si>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</si>
  <si>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</si>
  <si>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</si>
  <si>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</si>
  <si>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</si>
  <si>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</si>
  <si>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</si>
  <si>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</si>
  <si>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</si>
  <si>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</si>
  <si>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</si>
  <si>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</si>
  <si>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</si>
  <si>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</si>
  <si>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</si>
  <si>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</si>
  <si>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</si>
  <si>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</si>
  <si>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</si>
  <si>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</si>
  <si>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</si>
  <si>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</si>
  <si>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</si>
  <si>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</si>
  <si>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</si>
  <si>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</si>
  <si>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</si>
  <si>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</si>
  <si>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</si>
  <si>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</si>
  <si>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</si>
  <si>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</si>
  <si>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</si>
  <si>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</si>
  <si>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</si>
  <si>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</si>
  <si>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</si>
  <si>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</si>
  <si>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</si>
  <si>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</si>
  <si>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</si>
  <si>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</si>
  <si>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</si>
  <si>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</si>
  <si>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</si>
  <si>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</si>
  <si>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</si>
  <si>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</si>
  <si>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</si>
  <si>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</si>
  <si>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</si>
  <si>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</si>
  <si>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</si>
  <si>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</si>
  <si>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</si>
  <si>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</si>
  <si>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</si>
  <si>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</si>
  <si>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</si>
  <si>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</si>
  <si>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</si>
  <si>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</si>
  <si>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</si>
  <si>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</si>
  <si>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</si>
  <si>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</si>
  <si>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</si>
  <si>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</si>
  <si>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</si>
  <si>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</si>
  <si>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</si>
  <si>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</si>
  <si>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</si>
  <si>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</si>
  <si>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</si>
  <si>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</si>
  <si>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</si>
  <si>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</si>
  <si>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</si>
  <si>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</si>
  <si>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</si>
  <si>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</si>
  <si>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</si>
  <si>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</si>
  <si>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</si>
  <si>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</si>
  <si>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</si>
  <si>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</si>
  <si>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</si>
  <si>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</si>
  <si>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</si>
  <si>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</si>
  <si>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</si>
  <si>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</si>
  <si>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</si>
  <si>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</si>
  <si>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</si>
  <si>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</si>
  <si>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</si>
  <si>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</si>
  <si>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</si>
  <si>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</si>
  <si>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</si>
  <si>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</si>
  <si>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</si>
  <si>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</si>
  <si>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</si>
  <si>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</si>
  <si>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</si>
  <si>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</si>
  <si>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</si>
  <si>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</si>
  <si>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</si>
  <si>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</si>
  <si>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</si>
  <si>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</si>
  <si>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</si>
  <si>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</si>
  <si>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</si>
  <si>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</si>
  <si>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</si>
  <si>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</si>
  <si>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</si>
  <si>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</si>
  <si>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</si>
  <si>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</si>
  <si>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</si>
  <si>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</si>
  <si>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</si>
  <si>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</si>
  <si>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</si>
  <si>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</si>
  <si>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</si>
  <si>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</si>
  <si>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</si>
  <si>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</si>
  <si>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</si>
  <si>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</si>
  <si>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</si>
  <si>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</si>
  <si>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</si>
  <si>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</si>
  <si>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</si>
  <si>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</si>
  <si>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</si>
  <si>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</si>
  <si>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</si>
  <si>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</si>
  <si>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</si>
  <si>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</si>
  <si>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</si>
  <si>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</si>
  <si>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</si>
  <si>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</si>
  <si>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</si>
  <si>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</si>
  <si>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</si>
  <si>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</si>
  <si>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</si>
  <si>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</si>
  <si>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</si>
  <si>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</si>
  <si>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</si>
  <si>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</si>
  <si>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</si>
  <si>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</si>
  <si>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</si>
  <si>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</si>
  <si>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</si>
  <si>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</si>
  <si>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</si>
  <si>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</si>
  <si>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</si>
  <si>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</si>
  <si>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</si>
  <si>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</si>
  <si>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</si>
  <si>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</si>
  <si>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</si>
  <si>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</si>
  <si>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</si>
  <si>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</si>
  <si>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</si>
  <si>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</si>
  <si>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</si>
  <si>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</si>
  <si>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</si>
  <si>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</si>
  <si>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</si>
  <si>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</si>
  <si>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</si>
  <si>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</si>
  <si>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</si>
  <si>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</si>
  <si>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</si>
  <si>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</si>
  <si>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</si>
  <si>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</si>
  <si>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</si>
  <si>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</si>
  <si>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</si>
  <si>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</si>
  <si>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</si>
  <si>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</si>
  <si>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</si>
  <si>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</si>
  <si>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</si>
  <si>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</si>
  <si>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</si>
  <si>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</si>
  <si>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</si>
  <si>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</si>
  <si>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</si>
  <si>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</si>
  <si>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</si>
  <si>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</si>
  <si>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</si>
  <si>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</si>
  <si>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</si>
  <si>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</si>
  <si>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</si>
  <si>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</si>
  <si>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</si>
  <si>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</si>
  <si>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</si>
  <si>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</si>
  <si>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</si>
  <si>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</si>
  <si>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</si>
  <si>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</si>
  <si>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</si>
  <si>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</si>
  <si>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</si>
  <si>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</si>
  <si>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</si>
  <si>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</si>
  <si>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</si>
  <si>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</si>
  <si>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</si>
  <si>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</si>
  <si>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</si>
  <si>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</si>
  <si>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</si>
  <si>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</si>
  <si>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</si>
  <si>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</si>
  <si>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</si>
  <si>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</si>
  <si>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</si>
  <si>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</si>
  <si>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</si>
  <si>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</si>
  <si>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</si>
  <si>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</si>
  <si>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</si>
  <si>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</si>
  <si>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</si>
  <si>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</si>
  <si>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</si>
  <si>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</si>
  <si>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</si>
  <si>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</si>
  <si>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</si>
  <si>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</si>
  <si>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</si>
  <si>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</si>
  <si>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</si>
  <si>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</si>
  <si>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</si>
  <si>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</si>
  <si>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</si>
  <si>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</si>
  <si>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</si>
  <si>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</si>
  <si>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</si>
  <si>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</si>
  <si>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</si>
  <si>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</si>
  <si>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</si>
  <si>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</si>
  <si>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</si>
  <si>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</si>
  <si>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</si>
  <si>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</si>
  <si>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</si>
  <si>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</si>
  <si>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</si>
  <si>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</si>
  <si>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</si>
  <si>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</si>
  <si>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</si>
  <si>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</si>
  <si>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</si>
  <si>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</si>
  <si>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</si>
  <si>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</si>
  <si>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</si>
  <si>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</si>
  <si>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</si>
  <si>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</si>
  <si>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</si>
  <si>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</si>
  <si>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</si>
  <si>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</si>
  <si>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</si>
  <si>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</si>
  <si>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</si>
  <si>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</si>
  <si>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</si>
  <si>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</si>
  <si>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</si>
  <si>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</si>
  <si>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</si>
  <si>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</si>
  <si>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</si>
  <si>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</si>
  <si>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</si>
  <si>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</si>
  <si>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</si>
  <si>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</si>
  <si>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</si>
  <si>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</si>
  <si>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</si>
  <si>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</si>
  <si>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</si>
  <si>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</si>
  <si>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</si>
  <si>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</si>
  <si>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</si>
  <si>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</si>
  <si>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</si>
  <si>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</si>
  <si>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</si>
  <si>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</si>
  <si>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</si>
  <si>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</si>
  <si>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</si>
  <si>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</si>
  <si>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</si>
  <si>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</si>
  <si>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</si>
  <si>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</si>
  <si>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</si>
  <si>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</si>
  <si>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</si>
  <si>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</si>
  <si>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</si>
  <si>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</si>
  <si>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</si>
  <si>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</si>
  <si>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</si>
  <si>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</si>
  <si>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</si>
  <si>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</si>
  <si>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</si>
  <si>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</si>
  <si>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</si>
  <si>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</si>
  <si>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</si>
  <si>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</si>
  <si>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</si>
  <si>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</si>
  <si>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</si>
  <si>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</si>
  <si>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</si>
  <si>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</si>
  <si>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</si>
  <si>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</si>
  <si>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</si>
  <si>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</si>
  <si>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</si>
  <si>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</si>
  <si>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</si>
  <si>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</si>
  <si>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</si>
  <si>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</si>
  <si>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</si>
  <si>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</si>
  <si>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</si>
  <si>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</si>
  <si>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</si>
  <si>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</si>
  <si>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</si>
  <si>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</si>
  <si>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</si>
  <si>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</si>
  <si>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</si>
  <si>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</si>
  <si>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</si>
  <si>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</si>
  <si>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</si>
  <si>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</si>
  <si>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</si>
  <si>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</si>
  <si>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</si>
  <si>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</si>
  <si>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</si>
  <si>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</si>
  <si>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</si>
  <si>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</si>
  <si>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</si>
  <si>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</si>
  <si>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</si>
  <si>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</si>
  <si>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</si>
  <si>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</si>
  <si>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</si>
  <si>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</si>
  <si>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</si>
  <si>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</si>
  <si>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</si>
  <si>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</si>
  <si>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</si>
  <si>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</si>
  <si>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</si>
  <si>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</si>
  <si>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</si>
  <si>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</si>
  <si>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</si>
  <si>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</si>
  <si>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</si>
  <si>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</si>
  <si>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</si>
  <si>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</si>
  <si>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</si>
  <si>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</si>
  <si>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</si>
  <si>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</si>
  <si>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</si>
  <si>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</si>
  <si>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</si>
  <si>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</si>
  <si>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</si>
  <si>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</si>
  <si>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</si>
  <si>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</si>
  <si>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</si>
  <si>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</si>
  <si>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</si>
  <si>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</si>
  <si>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</si>
  <si>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</si>
  <si>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</si>
  <si>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</si>
  <si>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</si>
  <si>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</si>
  <si>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</si>
  <si>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</si>
  <si>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</si>
  <si>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</si>
  <si>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</si>
  <si>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</si>
  <si>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</si>
  <si>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</si>
  <si>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</si>
  <si>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</si>
  <si>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</si>
  <si>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</si>
  <si>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</si>
  <si>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</si>
  <si>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</si>
  <si>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</si>
  <si>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</si>
  <si>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</si>
  <si>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</si>
  <si>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</si>
  <si>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</si>
  <si>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</si>
  <si>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</si>
  <si>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</si>
  <si>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</si>
  <si>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</si>
  <si>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</si>
  <si>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</si>
  <si>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</si>
  <si>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</si>
  <si>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</si>
  <si>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</si>
  <si>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</si>
  <si>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</si>
  <si>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</si>
  <si>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</si>
  <si>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</si>
  <si>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</si>
  <si>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</si>
  <si>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</si>
  <si>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</si>
  <si>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</si>
  <si>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</si>
  <si>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</si>
  <si>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</si>
  <si>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</si>
  <si>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</si>
  <si>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</si>
  <si>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</si>
  <si>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</si>
  <si>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</si>
  <si>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</si>
  <si>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</si>
  <si>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</si>
  <si>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</si>
  <si>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</si>
  <si>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</si>
  <si>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</si>
  <si>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</si>
  <si>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</si>
  <si>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</si>
  <si>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</si>
  <si>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</si>
  <si>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</si>
  <si>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</si>
  <si>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</si>
  <si>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</si>
  <si>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</si>
  <si>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</si>
  <si>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</si>
  <si>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</si>
  <si>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</si>
  <si>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</si>
  <si>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</si>
  <si>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</si>
  <si>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</si>
  <si>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</si>
  <si>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</si>
  <si>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</si>
  <si>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</si>
  <si>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</si>
  <si>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</si>
  <si>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</si>
  <si>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</si>
  <si>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</si>
  <si>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</si>
  <si>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</si>
  <si>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</si>
  <si>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</si>
  <si>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</si>
  <si>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</si>
  <si>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</si>
  <si>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</si>
  <si>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</si>
  <si>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</si>
  <si>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</si>
  <si>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</si>
  <si>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</si>
  <si>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</si>
  <si>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</si>
  <si>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</si>
  <si>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</si>
  <si>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</si>
  <si>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</si>
  <si>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</si>
  <si>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</si>
  <si>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</si>
  <si>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</si>
  <si>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</si>
  <si>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</si>
  <si>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</si>
  <si>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</si>
  <si>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</si>
  <si>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</si>
  <si>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</si>
  <si>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</si>
  <si>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</si>
  <si>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</si>
  <si>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</si>
  <si>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</si>
  <si>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</si>
  <si>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</si>
  <si>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</si>
  <si>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</si>
  <si>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</si>
  <si>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</si>
  <si>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</si>
  <si>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</si>
  <si>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</si>
  <si>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</si>
  <si>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</si>
  <si>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</si>
  <si>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</si>
  <si>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</si>
  <si>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</si>
  <si>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</si>
  <si>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</si>
  <si>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</si>
  <si>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</si>
  <si>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</si>
  <si>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</si>
  <si>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</si>
  <si>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</si>
  <si>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</si>
  <si>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</si>
  <si>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</si>
  <si>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</si>
  <si>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</si>
  <si>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</si>
  <si>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</si>
  <si>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</si>
  <si>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</si>
  <si>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</si>
  <si>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</si>
  <si>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</si>
  <si>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</si>
  <si>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</si>
  <si>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</si>
  <si>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</si>
  <si>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</si>
  <si>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</si>
  <si>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</si>
  <si>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</si>
  <si>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</si>
  <si>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</si>
  <si>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</si>
  <si>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</si>
  <si>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</si>
  <si>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</si>
  <si>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</si>
  <si>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</si>
  <si>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</si>
  <si>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</si>
  <si>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</si>
  <si>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</si>
  <si>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</si>
  <si>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</si>
  <si>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</si>
  <si>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</si>
  <si>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</si>
  <si>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</si>
  <si>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</si>
  <si>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</si>
  <si>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</si>
  <si>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</si>
  <si>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</si>
  <si>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</si>
  <si>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</si>
  <si>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</si>
  <si>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</si>
  <si>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</si>
  <si>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</si>
  <si>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</si>
  <si>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</si>
  <si>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</si>
  <si>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</si>
  <si>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</si>
  <si>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</si>
  <si>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</si>
  <si>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</si>
  <si>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</si>
  <si>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</si>
  <si>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</si>
  <si>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</si>
  <si>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</si>
  <si>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</si>
  <si>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</si>
  <si>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</si>
  <si>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</si>
  <si>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</si>
  <si>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</si>
  <si>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</si>
  <si>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</si>
  <si>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</si>
  <si>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</si>
  <si>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</si>
  <si>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</si>
  <si>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</si>
  <si>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</si>
  <si>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</si>
  <si>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</si>
  <si>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</si>
  <si>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</si>
  <si>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</si>
  <si>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</si>
  <si>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</si>
  <si>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</si>
  <si>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</si>
  <si>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</si>
  <si>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</si>
  <si>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</si>
  <si>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</si>
  <si>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</si>
  <si>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</si>
  <si>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</si>
  <si>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</si>
  <si>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</si>
  <si>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</si>
  <si>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</si>
  <si>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</si>
  <si>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</si>
  <si>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</si>
  <si>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</si>
  <si>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</si>
  <si>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</si>
  <si>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</si>
  <si>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</si>
  <si>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</si>
  <si>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</si>
  <si>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</si>
  <si>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</si>
  <si>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</si>
  <si>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</si>
  <si>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</si>
  <si>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</si>
  <si>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</si>
  <si>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</si>
  <si>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</si>
  <si>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</si>
  <si>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</si>
  <si>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</si>
  <si>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</si>
  <si>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</si>
  <si>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</si>
  <si>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</si>
  <si>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</si>
  <si>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</si>
  <si>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</si>
  <si>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</si>
  <si>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</si>
  <si>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</si>
  <si>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</si>
  <si>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</si>
  <si>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</si>
  <si>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</si>
  <si>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</si>
  <si>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</si>
  <si>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</si>
  <si>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</si>
  <si>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</si>
  <si>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</si>
  <si>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</si>
  <si>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</si>
  <si>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</si>
  <si>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</si>
  <si>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</si>
  <si>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</si>
  <si>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</si>
  <si>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</si>
  <si>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</si>
  <si>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</si>
  <si>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</si>
  <si>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</si>
  <si>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</si>
  <si>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</si>
  <si>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</si>
  <si>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</si>
  <si>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</si>
  <si>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</si>
  <si>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</si>
  <si>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</si>
  <si>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</si>
  <si>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</si>
  <si>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</si>
  <si>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</si>
  <si>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</si>
  <si>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</si>
  <si>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</si>
  <si>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</si>
  <si>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</si>
  <si>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</si>
  <si>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</si>
  <si>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</si>
  <si>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</si>
  <si>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</si>
  <si>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</si>
  <si>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</si>
  <si>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</si>
  <si>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</si>
  <si>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</si>
  <si>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</si>
  <si>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</si>
  <si>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</si>
  <si>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</si>
  <si>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</si>
  <si>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</si>
  <si>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</si>
  <si>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</si>
  <si>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</si>
  <si>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</si>
  <si>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</si>
  <si>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</si>
  <si>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</si>
  <si>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</si>
  <si>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</si>
  <si>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</si>
  <si>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</si>
  <si>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</si>
  <si>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</si>
  <si>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</si>
  <si>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</si>
  <si>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</si>
  <si>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</si>
  <si>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</si>
  <si>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</si>
  <si>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</si>
  <si>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</si>
  <si>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</si>
  <si>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</si>
  <si>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</si>
  <si>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</si>
  <si>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</si>
  <si>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</si>
  <si>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</si>
  <si>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</si>
  <si>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</si>
  <si>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</si>
  <si>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</si>
  <si>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</si>
  <si>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</si>
  <si>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</si>
  <si>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</si>
  <si>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</si>
  <si>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</si>
  <si>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</si>
  <si>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</si>
  <si>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</si>
  <si>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</si>
  <si>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</si>
  <si>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</si>
  <si>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</si>
  <si>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</si>
  <si>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</si>
  <si>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</si>
  <si>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</si>
  <si>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</si>
  <si>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</si>
  <si>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</si>
  <si>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</si>
  <si>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</si>
  <si>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</si>
  <si>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</si>
  <si>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</si>
  <si>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</si>
  <si>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</si>
  <si>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</si>
  <si>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</si>
  <si>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</si>
  <si>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</si>
  <si>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</si>
  <si>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</si>
  <si>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</si>
  <si>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</si>
  <si>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</si>
  <si>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</si>
  <si>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</si>
  <si>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</si>
  <si>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</si>
  <si>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</si>
  <si>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</si>
  <si>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</si>
  <si>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</si>
  <si>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</si>
  <si>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</si>
  <si>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</si>
  <si>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</si>
  <si>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</si>
  <si>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</si>
  <si>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</si>
  <si>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</si>
  <si>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</si>
  <si>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</si>
  <si>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</si>
  <si>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</si>
  <si>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</si>
  <si>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</si>
  <si>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</si>
  <si>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</si>
  <si>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</si>
  <si>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</si>
  <si>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</si>
  <si>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</si>
  <si>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</si>
  <si>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</si>
  <si>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</si>
  <si>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</si>
  <si>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</si>
  <si>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</si>
  <si>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</si>
  <si>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</si>
  <si>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</si>
  <si>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</si>
  <si>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</si>
  <si>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</si>
  <si>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</si>
  <si>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</si>
  <si>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</si>
  <si>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</si>
  <si>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</si>
  <si>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</si>
  <si>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</si>
  <si>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</si>
  <si>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</si>
  <si>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</si>
  <si>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</si>
  <si>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</si>
  <si>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</si>
  <si>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</si>
  <si>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</si>
  <si>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</si>
  <si>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</si>
  <si>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</si>
  <si>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</si>
  <si>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</si>
  <si>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</si>
  <si>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</si>
  <si>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</si>
  <si>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</si>
  <si>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</si>
  <si>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</si>
  <si>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</si>
  <si>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</si>
  <si>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</si>
  <si>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</si>
  <si>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</si>
  <si>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</si>
  <si>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</si>
  <si>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</si>
  <si>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</si>
  <si>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</si>
  <si>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</si>
  <si>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</si>
  <si>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</si>
  <si>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</si>
  <si>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</si>
  <si>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</si>
  <si>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</si>
  <si>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</si>
  <si>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</si>
  <si>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</si>
  <si>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</si>
  <si>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</si>
  <si>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</si>
  <si>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</si>
  <si>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</si>
  <si>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</si>
  <si>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</si>
  <si>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</si>
  <si>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</si>
  <si>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</si>
  <si>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</si>
  <si>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</si>
  <si>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</si>
  <si>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</si>
  <si>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</si>
  <si>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</si>
  <si>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</si>
  <si>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</si>
  <si>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</si>
  <si>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</si>
  <si>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</si>
  <si>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</si>
  <si>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</si>
  <si>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</si>
  <si>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</si>
  <si>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</si>
  <si>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</si>
  <si>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</si>
  <si>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</si>
  <si>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</si>
  <si>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</si>
  <si>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</si>
  <si>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</si>
  <si>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</si>
  <si>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</si>
  <si>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</si>
  <si>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</si>
  <si>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</si>
  <si>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</si>
  <si>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</si>
  <si>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</si>
  <si>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</si>
  <si>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</si>
  <si>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</si>
  <si>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</si>
  <si>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</si>
  <si>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</si>
  <si>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</si>
  <si>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</si>
  <si>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</si>
  <si>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</si>
  <si>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</si>
  <si>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</si>
  <si>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</si>
  <si>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</si>
  <si>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</si>
  <si>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</si>
  <si>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</si>
  <si>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</si>
  <si>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</si>
  <si>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</si>
  <si>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</si>
  <si>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</si>
  <si>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</si>
  <si>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</si>
  <si>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</si>
  <si>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</si>
  <si>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</si>
  <si>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</si>
  <si>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</si>
  <si>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</si>
  <si>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</si>
  <si>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</si>
  <si>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</si>
  <si>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</si>
  <si>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</si>
  <si>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</si>
  <si>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</si>
  <si>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</si>
  <si>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</si>
  <si>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</si>
  <si>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</si>
  <si>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</si>
  <si>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</si>
  <si>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</si>
  <si>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</si>
  <si>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</si>
  <si>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</si>
  <si>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</si>
  <si>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</si>
  <si>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</si>
  <si>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</si>
  <si>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</si>
  <si>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</si>
  <si>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</si>
  <si>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</si>
  <si>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</si>
  <si>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</si>
  <si>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</si>
  <si>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</si>
  <si>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</si>
  <si>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</si>
  <si>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</si>
  <si>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</si>
  <si>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</si>
  <si>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</si>
  <si>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</si>
  <si>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</si>
  <si>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</si>
  <si>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</si>
  <si>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</si>
  <si>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</si>
  <si>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</si>
  <si>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</si>
  <si>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</si>
  <si>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</si>
  <si>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</si>
  <si>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</si>
  <si>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</si>
  <si>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</si>
  <si>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</si>
  <si>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</si>
  <si>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</si>
  <si>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</si>
  <si>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</si>
  <si>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</si>
  <si>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</si>
  <si>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</si>
  <si>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</si>
  <si>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</si>
  <si>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</si>
  <si>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</si>
  <si>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</si>
  <si>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</si>
  <si>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</si>
  <si>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</si>
  <si>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</si>
  <si>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</si>
  <si>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</si>
  <si>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</si>
  <si>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</si>
  <si>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</si>
  <si>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</si>
  <si>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</si>
  <si>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</si>
  <si>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</si>
  <si>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</si>
  <si>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</si>
  <si>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</si>
  <si>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</si>
  <si>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</si>
  <si>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</si>
  <si>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</si>
  <si>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</si>
  <si>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</si>
  <si>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</si>
  <si>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</si>
  <si>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</si>
  <si>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</si>
  <si>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</si>
  <si>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</si>
  <si>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</si>
  <si>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</si>
  <si>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</si>
  <si>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</si>
  <si>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</si>
  <si>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</si>
  <si>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</si>
  <si>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</si>
  <si>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</si>
  <si>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</si>
  <si>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</si>
  <si>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</si>
  <si>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</si>
  <si>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</si>
  <si>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</si>
  <si>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</si>
  <si>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</si>
  <si>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</si>
  <si>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</si>
  <si>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</si>
  <si>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</si>
  <si>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</si>
  <si>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</si>
  <si>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</si>
  <si>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</si>
  <si>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</si>
  <si>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</si>
  <si>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</si>
  <si>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</si>
  <si>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</si>
  <si>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</si>
  <si>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</si>
  <si>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</si>
  <si>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</si>
  <si>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</si>
  <si>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</si>
  <si>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</si>
  <si>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</si>
  <si>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</si>
  <si>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</si>
  <si>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</si>
  <si>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</si>
  <si>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</si>
  <si>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</si>
  <si>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</si>
  <si>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</si>
  <si>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</si>
  <si>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</si>
  <si>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</si>
  <si>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</si>
  <si>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</si>
  <si>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</si>
  <si>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</si>
  <si>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</si>
  <si>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</si>
  <si>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</si>
  <si>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</si>
  <si>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</si>
  <si>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</si>
  <si>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</si>
  <si>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</si>
  <si>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</si>
  <si>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</si>
  <si>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</si>
  <si>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</si>
  <si>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</si>
  <si>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</si>
  <si>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</si>
  <si>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</si>
  <si>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</si>
  <si>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</si>
  <si>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</si>
  <si>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</si>
  <si>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</si>
  <si>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</si>
  <si>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</si>
  <si>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</si>
  <si>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</si>
  <si>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</si>
  <si>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</si>
  <si>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</si>
  <si>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</si>
  <si>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</si>
  <si>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</si>
  <si>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</si>
  <si>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</si>
  <si>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</si>
  <si>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</si>
  <si>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</si>
  <si>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</si>
  <si>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</si>
  <si>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</si>
  <si>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</si>
  <si>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</si>
  <si>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</si>
  <si>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</si>
  <si>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</si>
  <si>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</si>
  <si>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</si>
  <si>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</si>
  <si>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</si>
  <si>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</si>
  <si>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</si>
  <si>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</si>
  <si>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</si>
  <si>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</si>
  <si>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</si>
  <si>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</si>
  <si>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</si>
  <si>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</si>
  <si>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</si>
  <si>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</si>
  <si>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</si>
  <si>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</si>
  <si>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</si>
  <si>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</si>
  <si>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</si>
  <si>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</si>
  <si>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</si>
  <si>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</si>
  <si>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</si>
  <si>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</si>
  <si>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</si>
  <si>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</si>
  <si>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</si>
  <si>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</si>
  <si>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</si>
  <si>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</si>
  <si>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</si>
  <si>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</si>
  <si>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</si>
  <si>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</si>
  <si>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</si>
  <si>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</si>
  <si>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</si>
  <si>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</si>
  <si>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</si>
  <si>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</si>
  <si>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</si>
  <si>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</si>
  <si>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</si>
  <si>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</si>
  <si>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</si>
  <si>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</si>
  <si>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</si>
  <si>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</si>
  <si>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</si>
  <si>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</si>
  <si>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</si>
  <si>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</si>
  <si>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</si>
  <si>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</si>
  <si>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</si>
  <si>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</si>
  <si>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</si>
  <si>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</si>
  <si>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</si>
  <si>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</si>
  <si>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</si>
  <si>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</si>
  <si>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</si>
  <si>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</si>
  <si>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</si>
  <si>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</si>
  <si>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</si>
  <si>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</si>
  <si>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</si>
  <si>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</si>
  <si>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</si>
  <si>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</si>
  <si>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</si>
  <si>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</si>
  <si>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</si>
  <si>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</si>
  <si>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</si>
  <si>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</si>
  <si>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</si>
  <si>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</si>
  <si>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</si>
  <si>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</si>
  <si>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</si>
  <si>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</si>
  <si>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</si>
  <si>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</si>
  <si>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</si>
  <si>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</si>
  <si>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</si>
  <si>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</si>
  <si>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</si>
  <si>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</si>
  <si>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</si>
  <si>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</si>
  <si>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</si>
  <si>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</si>
  <si>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</si>
  <si>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</si>
  <si>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</si>
  <si>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</si>
  <si>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</si>
  <si>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</si>
  <si>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</si>
  <si>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</si>
  <si>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</si>
  <si>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</si>
  <si>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</si>
  <si>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</si>
  <si>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</si>
  <si>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</si>
  <si>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</si>
  <si>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</si>
  <si>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</si>
  <si>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</si>
  <si>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</si>
  <si>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</si>
  <si>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</si>
  <si>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</si>
  <si>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</si>
  <si>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</si>
  <si>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</si>
  <si>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</si>
  <si>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</si>
  <si>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</si>
  <si>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</si>
  <si>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</si>
  <si>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</si>
  <si>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</si>
  <si>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</si>
  <si>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</si>
  <si>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</si>
  <si>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</si>
  <si>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</si>
  <si>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</si>
  <si>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</si>
  <si>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</si>
  <si>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</si>
  <si>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</si>
  <si>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</si>
  <si>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</si>
  <si>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</si>
  <si>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</si>
  <si>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</si>
  <si>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</si>
  <si>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</si>
  <si>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</si>
  <si>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</si>
  <si>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</si>
  <si>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</si>
  <si>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</si>
  <si>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</si>
  <si>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</si>
  <si>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</si>
  <si>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</si>
  <si>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</si>
  <si>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</si>
  <si>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</si>
  <si>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</si>
  <si>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</si>
  <si>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</si>
  <si>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</si>
  <si>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</si>
  <si>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</si>
  <si>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</si>
  <si>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</si>
  <si>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</si>
  <si>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</si>
  <si>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</si>
  <si>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</si>
  <si>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</si>
  <si>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</si>
  <si>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</si>
  <si>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</si>
  <si>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</si>
  <si>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</si>
  <si>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</si>
  <si>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</si>
  <si>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</si>
  <si>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</si>
  <si>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</si>
  <si>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</si>
  <si>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</si>
  <si>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</si>
  <si>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</si>
  <si>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</si>
  <si>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</si>
  <si>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</si>
  <si>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</si>
  <si>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</si>
  <si>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</si>
  <si>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</si>
  <si>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</si>
  <si>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</si>
  <si>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</si>
  <si>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</si>
  <si>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</si>
  <si>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</si>
  <si>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</si>
  <si>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</si>
  <si>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</si>
  <si>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</si>
  <si>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</si>
  <si>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</si>
  <si>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</si>
  <si>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</si>
  <si>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</si>
  <si>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</si>
  <si>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</si>
  <si>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</si>
  <si>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</si>
  <si>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</si>
  <si>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</si>
  <si>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</si>
  <si>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</si>
  <si>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</si>
  <si>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</si>
  <si>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</si>
  <si>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</si>
  <si>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</si>
  <si>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</si>
  <si>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</si>
  <si>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</si>
  <si>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</si>
  <si>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</si>
  <si>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</si>
  <si>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</si>
  <si>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</si>
  <si>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</si>
  <si>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</si>
  <si>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</si>
  <si>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</si>
  <si>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</si>
  <si>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</si>
  <si>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</si>
  <si>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</si>
  <si>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</si>
  <si>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</si>
  <si>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</si>
  <si>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</si>
  <si>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</si>
  <si>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</si>
  <si>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</si>
  <si>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</si>
  <si>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</si>
  <si>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</si>
  <si>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</si>
  <si>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</si>
  <si>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</si>
  <si>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</si>
  <si>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</si>
  <si>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</si>
  <si>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</si>
  <si>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</si>
  <si>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</si>
  <si>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</si>
  <si>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</si>
  <si>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</si>
  <si>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</si>
  <si>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</si>
  <si>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</si>
  <si>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</si>
  <si>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</si>
  <si>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</si>
  <si>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</si>
  <si>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</si>
  <si>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</si>
  <si>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</si>
  <si>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</si>
  <si>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</si>
  <si>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</si>
  <si>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</si>
  <si>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</si>
  <si>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</si>
  <si>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</si>
  <si>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</si>
  <si>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</si>
  <si>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</si>
  <si>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</si>
  <si>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</si>
  <si>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</si>
  <si>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</si>
  <si>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</si>
  <si>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</si>
  <si>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</si>
  <si>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</si>
  <si>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</si>
  <si>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</si>
  <si>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</si>
  <si>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</si>
  <si>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</si>
  <si>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</si>
  <si>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</si>
  <si>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</si>
  <si>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</si>
  <si>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</si>
  <si>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</si>
  <si>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</si>
  <si>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</si>
  <si>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</si>
  <si>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</si>
  <si>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</si>
  <si>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</si>
  <si>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</si>
  <si>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</si>
  <si>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</si>
  <si>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</si>
  <si>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</si>
  <si>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</si>
  <si>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</si>
  <si>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</si>
  <si>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</si>
  <si>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</si>
  <si>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</si>
  <si>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</si>
  <si>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</si>
  <si>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</si>
  <si>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</si>
  <si>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</si>
  <si>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</si>
  <si>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</si>
  <si>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</si>
  <si>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</si>
  <si>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</si>
  <si>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</si>
  <si>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</si>
  <si>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</si>
  <si>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</si>
  <si>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</si>
  <si>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</si>
  <si>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</si>
  <si>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</si>
  <si>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</si>
  <si>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</si>
  <si>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</si>
  <si>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</si>
  <si>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</si>
  <si>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</si>
  <si>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</si>
  <si>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</si>
  <si>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</si>
  <si>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</si>
  <si>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</si>
  <si>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</si>
  <si>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</si>
  <si>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</si>
  <si>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</si>
  <si>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</si>
  <si>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</si>
  <si>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</si>
  <si>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</si>
  <si>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</si>
  <si>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</si>
  <si>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</si>
  <si>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</si>
  <si>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</si>
  <si>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</si>
  <si>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</si>
  <si>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</si>
  <si>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</si>
  <si>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</si>
  <si>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</si>
  <si>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</si>
  <si>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</si>
  <si>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</si>
  <si>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</si>
  <si>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</si>
  <si>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</si>
  <si>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</si>
  <si>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</si>
  <si>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</si>
  <si>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</si>
  <si>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</si>
  <si>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</si>
  <si>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</si>
  <si>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</si>
  <si>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</si>
  <si>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</si>
  <si>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</si>
  <si>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</si>
  <si>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</si>
  <si>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</si>
  <si>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</si>
  <si>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</si>
  <si>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</si>
  <si>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</si>
  <si>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</si>
  <si>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</si>
  <si>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</si>
  <si>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</si>
  <si>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</si>
  <si>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</si>
  <si>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</si>
  <si>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</si>
  <si>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</si>
  <si>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</si>
  <si>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</si>
  <si>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</si>
  <si>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</si>
  <si>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</si>
  <si>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</si>
  <si>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</si>
  <si>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</si>
  <si>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</si>
  <si>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</si>
  <si>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</si>
  <si>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</si>
  <si>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</si>
  <si>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</si>
  <si>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</si>
  <si>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</si>
  <si>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</si>
  <si>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</si>
  <si>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</si>
  <si>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</si>
  <si>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</si>
  <si>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</si>
  <si>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</si>
  <si>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</si>
  <si>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</si>
  <si>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</si>
  <si>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</si>
  <si>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</si>
  <si>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</si>
  <si>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</si>
  <si>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</si>
  <si>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</si>
  <si>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</si>
  <si>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</si>
  <si>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</si>
  <si>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</si>
  <si>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</si>
  <si>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</si>
  <si>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</si>
  <si>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</si>
  <si>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</si>
  <si>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</si>
  <si>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</si>
  <si>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</si>
  <si>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</si>
  <si>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</si>
  <si>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</si>
  <si>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</si>
  <si>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</si>
  <si>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</si>
  <si>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</si>
  <si>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</si>
  <si>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</si>
  <si>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</si>
  <si>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</si>
  <si>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</si>
  <si>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</si>
  <si>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</si>
  <si>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</si>
  <si>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</si>
  <si>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</si>
  <si>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</si>
  <si>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</si>
  <si>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</si>
  <si>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</si>
  <si>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</si>
  <si>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</si>
  <si>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</si>
  <si>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</si>
  <si>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</si>
  <si>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</si>
  <si>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</si>
  <si>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</si>
  <si>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</si>
  <si>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</si>
  <si>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</si>
  <si>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</si>
  <si>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</si>
  <si>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</si>
  <si>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</si>
  <si>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</si>
  <si>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</si>
  <si>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</si>
  <si>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</si>
  <si>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</si>
  <si>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</si>
  <si>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</si>
  <si>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</si>
  <si>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</si>
  <si>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</si>
  <si>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</si>
  <si>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</si>
  <si>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</si>
  <si>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</si>
  <si>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</si>
  <si>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</si>
  <si>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</si>
  <si>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</si>
  <si>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</si>
  <si>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</si>
  <si>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</si>
  <si>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</si>
  <si>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</si>
  <si>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</si>
  <si>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</si>
  <si>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</si>
  <si>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</si>
  <si>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</si>
  <si>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</si>
  <si>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</si>
  <si>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</si>
  <si>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</si>
  <si>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</si>
  <si>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</si>
  <si>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</si>
  <si>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</si>
  <si>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</si>
  <si>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</si>
  <si>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</si>
  <si>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</si>
  <si>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</si>
  <si>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</si>
  <si>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</si>
  <si>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</si>
  <si>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</si>
  <si>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</si>
  <si>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</si>
  <si>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</si>
  <si>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</si>
  <si>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</si>
  <si>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</si>
  <si>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</si>
  <si>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</si>
  <si>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</si>
  <si>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</si>
  <si>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</si>
  <si>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</si>
  <si>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</si>
  <si>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</si>
  <si>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</si>
  <si>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</si>
  <si>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</si>
  <si>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</si>
  <si>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</si>
  <si>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</si>
  <si>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</si>
  <si>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</si>
  <si>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</si>
  <si>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</si>
  <si>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</si>
  <si>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</si>
  <si>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</si>
  <si>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</si>
  <si>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</si>
  <si>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</si>
  <si>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</si>
  <si>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</si>
  <si>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</si>
  <si>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</si>
  <si>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</si>
  <si>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</si>
  <si>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</si>
  <si>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</si>
  <si>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</si>
  <si>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</si>
  <si>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</si>
  <si>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</si>
  <si>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</si>
  <si>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</si>
  <si>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</si>
  <si>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</si>
  <si>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</si>
  <si>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</si>
  <si>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</si>
  <si>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</si>
  <si>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</si>
  <si>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</si>
  <si>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</si>
  <si>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</si>
  <si>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</si>
  <si>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</si>
  <si>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</si>
  <si>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</si>
  <si>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</si>
  <si>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</si>
  <si>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</si>
  <si>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</si>
  <si>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</si>
  <si>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</si>
  <si>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</si>
  <si>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</si>
  <si>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</si>
  <si>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</si>
  <si>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</si>
  <si>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</si>
  <si>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</si>
  <si>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</si>
  <si>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</si>
  <si>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</si>
  <si>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</si>
  <si>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</si>
  <si>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</si>
  <si>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</si>
  <si>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</si>
  <si>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</si>
  <si>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</si>
  <si>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</si>
  <si>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</si>
  <si>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</si>
  <si>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</si>
  <si>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</si>
  <si>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</si>
  <si>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</si>
  <si>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</si>
  <si>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</si>
  <si>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</si>
  <si>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</si>
  <si>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</si>
  <si>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</si>
  <si>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</si>
  <si>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</si>
  <si>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</si>
  <si>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</si>
  <si>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</si>
  <si>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</si>
  <si>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</si>
  <si>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</si>
  <si>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</si>
  <si>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</si>
  <si>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</si>
  <si>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</si>
  <si>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</si>
  <si>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</si>
  <si>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</si>
  <si>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</si>
  <si>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</si>
  <si>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</si>
  <si>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</si>
  <si>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</si>
  <si>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</si>
  <si>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</si>
  <si>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</si>
  <si>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</si>
  <si>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</si>
  <si>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</si>
  <si>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</si>
  <si>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</si>
  <si>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</si>
  <si>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</si>
  <si>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</si>
  <si>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</si>
  <si>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</si>
  <si>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</si>
  <si>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</si>
  <si>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</si>
  <si>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</si>
  <si>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</si>
  <si>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</si>
  <si>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</si>
  <si>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</si>
  <si>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</si>
  <si>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</si>
  <si>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</si>
  <si>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</si>
  <si>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</si>
  <si>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</si>
  <si>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</si>
  <si>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</si>
  <si>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</si>
  <si>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</si>
  <si>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</si>
  <si>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</si>
  <si>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</si>
  <si>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</si>
  <si>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</si>
  <si>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</si>
  <si>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</si>
  <si>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</si>
  <si>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</si>
  <si>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</si>
  <si>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</si>
  <si>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</si>
  <si>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</si>
  <si>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</si>
  <si>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</si>
  <si>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</si>
  <si>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</si>
  <si>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</si>
  <si>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</si>
  <si>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</si>
  <si>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</si>
  <si>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</si>
  <si>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</si>
  <si>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</si>
  <si>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</si>
  <si>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</si>
  <si>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</si>
  <si>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</si>
  <si>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</si>
  <si>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</si>
  <si>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</si>
  <si>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</si>
  <si>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</si>
  <si>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</si>
  <si>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</si>
  <si>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</si>
  <si>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</si>
  <si>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</si>
  <si>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</si>
  <si>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</si>
  <si>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</si>
  <si>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</si>
  <si>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</si>
  <si>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</si>
  <si>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</si>
  <si>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</si>
  <si>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</si>
  <si>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</si>
  <si>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</si>
  <si>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</si>
  <si>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</si>
  <si>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</si>
  <si>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</si>
  <si>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</si>
  <si>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</si>
  <si>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</si>
  <si>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</si>
  <si>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</si>
  <si>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</si>
  <si>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</si>
  <si>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</si>
  <si>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</si>
  <si>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</si>
  <si>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</si>
  <si>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</si>
  <si>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</si>
  <si>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</si>
  <si>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</si>
  <si>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</si>
  <si>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</si>
  <si>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</si>
  <si>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</si>
  <si>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</si>
  <si>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</si>
  <si>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</si>
  <si>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</si>
  <si>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</si>
  <si>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</si>
  <si>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</si>
  <si>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</si>
  <si>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</si>
  <si>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</si>
  <si>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</si>
  <si>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</si>
  <si>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</si>
  <si>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</si>
  <si>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</si>
  <si>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</si>
  <si>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</si>
  <si>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</si>
  <si>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</si>
  <si>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</si>
  <si>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</si>
  <si>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</si>
  <si>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</si>
  <si>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</si>
  <si>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</si>
  <si>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</si>
  <si>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</si>
  <si>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</si>
  <si>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</si>
  <si>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</si>
  <si>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</si>
  <si>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</si>
  <si>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</si>
  <si>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</si>
  <si>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</si>
  <si>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</si>
  <si>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</si>
  <si>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</si>
  <si>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</si>
  <si>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</si>
  <si>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</si>
  <si>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</si>
  <si>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</si>
  <si>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</si>
  <si>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</si>
  <si>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</si>
  <si>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</si>
  <si>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</si>
  <si>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</si>
  <si>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</si>
  <si>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</si>
  <si>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</si>
  <si>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</si>
  <si>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</si>
  <si>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</si>
  <si>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</si>
  <si>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</si>
  <si>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</si>
  <si>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</si>
  <si>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</si>
  <si>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</si>
  <si>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</si>
  <si>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</si>
  <si>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</si>
  <si>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</si>
  <si>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</si>
  <si>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</si>
  <si>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</si>
  <si>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</si>
  <si>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</si>
  <si>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</si>
  <si>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</si>
  <si>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</si>
  <si>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</si>
  <si>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</si>
  <si>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</si>
  <si>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</si>
  <si>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</si>
  <si>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</si>
  <si>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</si>
  <si>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</si>
  <si>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</si>
  <si>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</si>
  <si>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</si>
  <si>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</si>
  <si>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</si>
  <si>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</si>
  <si>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</si>
  <si>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</si>
  <si>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</si>
  <si>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</si>
  <si>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</si>
  <si>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</si>
  <si>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</si>
  <si>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</si>
  <si>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</si>
  <si>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</si>
  <si>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</si>
  <si>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</si>
  <si>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</si>
  <si>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</si>
  <si>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</si>
  <si>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</si>
  <si>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</si>
  <si>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</si>
  <si>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</si>
  <si>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</si>
  <si>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</si>
  <si>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</si>
  <si>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</si>
  <si>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</si>
  <si>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</si>
  <si>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</si>
  <si>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</si>
  <si>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</si>
  <si>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</si>
  <si>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</si>
  <si>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</si>
  <si>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</si>
  <si>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</si>
  <si>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</si>
  <si>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</si>
  <si>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</si>
  <si>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</si>
  <si>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</si>
  <si>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</si>
  <si>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</si>
  <si>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</si>
  <si>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</si>
  <si>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</si>
  <si>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</si>
  <si>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</si>
  <si>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</si>
  <si>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</si>
  <si>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</si>
  <si>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</si>
  <si>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</si>
  <si>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</si>
  <si>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</si>
  <si>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</si>
  <si>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</si>
  <si>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</si>
  <si>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</si>
  <si>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</si>
  <si>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</si>
  <si>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</si>
  <si>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</si>
  <si>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</si>
  <si>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</si>
  <si>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</si>
  <si>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</si>
  <si>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</si>
  <si>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</si>
  <si>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</si>
  <si>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</si>
  <si>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</si>
  <si>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</si>
  <si>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</si>
  <si>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</si>
  <si>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</si>
  <si>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</si>
  <si>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</si>
  <si>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</si>
  <si>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</si>
  <si>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</si>
  <si>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</si>
  <si>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</si>
  <si>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</si>
  <si>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</si>
  <si>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</si>
  <si>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</si>
  <si>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</si>
  <si>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</si>
  <si>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</si>
  <si>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</si>
  <si>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</si>
  <si>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</si>
  <si>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</si>
  <si>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</si>
  <si>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</si>
  <si>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</si>
  <si>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</si>
  <si>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</si>
  <si>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</si>
  <si>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</si>
  <si>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</si>
  <si>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</si>
  <si>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</si>
  <si>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</si>
  <si>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</si>
  <si>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</si>
  <si>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</si>
  <si>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</si>
  <si>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</si>
  <si>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</si>
  <si>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</si>
  <si>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</si>
  <si>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</si>
  <si>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</si>
  <si>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</si>
  <si>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</si>
  <si>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</si>
  <si>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</si>
  <si>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</si>
  <si>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</si>
  <si>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</si>
  <si>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</si>
  <si>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</si>
  <si>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</si>
  <si>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</si>
  <si>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</si>
  <si>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</si>
  <si>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</si>
  <si>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</si>
  <si>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</si>
  <si>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</si>
  <si>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</si>
  <si>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</si>
  <si>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</si>
  <si>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</si>
  <si>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</si>
  <si>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</si>
  <si>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</si>
  <si>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</si>
  <si>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</si>
  <si>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</si>
  <si>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</si>
  <si>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</si>
  <si>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</si>
  <si>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</si>
  <si>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</si>
  <si>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</si>
  <si>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</si>
  <si>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</si>
  <si>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</si>
  <si>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</si>
  <si>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</si>
  <si>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</si>
  <si>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</si>
  <si>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</si>
  <si>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</si>
  <si>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</si>
  <si>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</si>
  <si>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</si>
  <si>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</si>
  <si>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</si>
  <si>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</si>
  <si>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</si>
  <si>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</si>
  <si>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</si>
  <si>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</si>
  <si>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</si>
  <si>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</si>
  <si>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</si>
  <si>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</si>
  <si>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</si>
  <si>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</si>
  <si>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</si>
  <si>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</si>
  <si>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</si>
  <si>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</si>
  <si>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</si>
  <si>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</si>
  <si>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</si>
  <si>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</si>
  <si>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</si>
  <si>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</si>
  <si>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</si>
  <si>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</si>
  <si>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</si>
  <si>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</si>
  <si>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</si>
  <si>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</si>
  <si>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</si>
  <si>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</si>
  <si>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</si>
  <si>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</si>
  <si>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</si>
  <si>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</si>
  <si>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</si>
  <si>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</si>
  <si>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</si>
  <si>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</si>
  <si>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</si>
  <si>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</si>
  <si>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</si>
  <si>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</si>
  <si>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</si>
  <si>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</si>
  <si>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</si>
  <si>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</si>
  <si>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</si>
  <si>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</si>
  <si>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</si>
  <si>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</si>
  <si>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</si>
  <si>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</si>
  <si>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</si>
  <si>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</si>
  <si>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</si>
  <si>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</si>
  <si>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</si>
  <si>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</si>
  <si>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</si>
  <si>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</si>
  <si>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</si>
  <si>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</si>
  <si>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</si>
  <si>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</si>
  <si>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</si>
  <si>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</si>
  <si>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</si>
  <si>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</si>
  <si>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</si>
  <si>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</si>
  <si>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</si>
  <si>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</si>
  <si>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</si>
  <si>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</si>
  <si>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</si>
  <si>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</si>
  <si>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</si>
  <si>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</si>
  <si>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</si>
  <si>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</si>
  <si>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</si>
  <si>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</si>
  <si>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</si>
  <si>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</si>
  <si>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</si>
  <si>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</si>
  <si>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</si>
  <si>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</si>
  <si>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</si>
  <si>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</si>
  <si>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</si>
  <si>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</si>
  <si>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</si>
  <si>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</si>
  <si>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</si>
  <si>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</si>
  <si>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</si>
  <si>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</si>
  <si>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</si>
  <si>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</si>
  <si>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</si>
  <si>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</si>
  <si>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</si>
  <si>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</si>
  <si>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</si>
  <si>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</si>
  <si>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</si>
  <si>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</si>
  <si>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</si>
  <si>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</si>
  <si>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</si>
  <si>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</si>
  <si>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</si>
  <si>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</si>
  <si>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</si>
  <si>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</si>
  <si>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</si>
  <si>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</si>
  <si>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</si>
  <si>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</si>
  <si>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</si>
  <si>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</si>
  <si>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</si>
  <si>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</si>
  <si>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</si>
  <si>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</si>
  <si>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</si>
  <si>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</si>
  <si>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</si>
  <si>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</si>
  <si>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</si>
  <si>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</si>
  <si>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</si>
  <si>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</si>
  <si>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</si>
  <si>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</si>
  <si>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</si>
  <si>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</si>
  <si>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</si>
  <si>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</si>
  <si>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</si>
  <si>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</si>
  <si>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</si>
  <si>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</si>
  <si>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</si>
  <si>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</si>
  <si>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</si>
  <si>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</si>
  <si>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</si>
  <si>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</si>
  <si>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</si>
  <si>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</si>
  <si>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</si>
  <si>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</si>
  <si>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</si>
  <si>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</si>
  <si>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</si>
  <si>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</si>
  <si>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</si>
  <si>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</si>
  <si>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</si>
  <si>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</si>
  <si>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</si>
  <si>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</si>
  <si>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</si>
  <si>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</si>
  <si>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</si>
  <si>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</si>
  <si>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</si>
  <si>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</si>
  <si>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</si>
  <si>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</si>
  <si>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</si>
  <si>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</si>
  <si>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</si>
  <si>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</si>
  <si>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</si>
  <si>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</si>
  <si>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</si>
  <si>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</si>
  <si>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</si>
  <si>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</si>
  <si>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</si>
  <si>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</si>
  <si>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</si>
  <si>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</si>
  <si>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</si>
  <si>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</si>
  <si>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</si>
  <si>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</si>
  <si>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</si>
  <si>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</si>
  <si>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</si>
  <si>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</si>
  <si>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</si>
  <si>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</si>
  <si>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</si>
  <si>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</si>
  <si>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</si>
  <si>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</si>
  <si>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</si>
  <si>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</si>
  <si>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</si>
  <si>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</si>
  <si>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</si>
  <si>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</si>
  <si>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</si>
  <si>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</si>
  <si>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</si>
  <si>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</si>
  <si>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</si>
  <si>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</si>
  <si>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</si>
  <si>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</si>
  <si>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</si>
  <si>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</si>
  <si>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</si>
  <si>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</si>
  <si>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</si>
  <si>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</si>
  <si>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</si>
  <si>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</si>
  <si>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</si>
  <si>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</si>
  <si>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</si>
  <si>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</si>
  <si>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</si>
  <si>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</si>
  <si>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</si>
  <si>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</si>
  <si>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</si>
  <si>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</si>
  <si>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</si>
  <si>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</si>
  <si>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</si>
  <si>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</si>
  <si>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</si>
  <si>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</si>
  <si>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</si>
  <si>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</si>
  <si>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</si>
  <si>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</si>
  <si>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</si>
  <si>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</si>
  <si>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</si>
  <si>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</si>
  <si>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</si>
  <si>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</si>
  <si>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</si>
  <si>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</si>
  <si>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</si>
  <si>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</si>
  <si>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</si>
  <si>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</si>
  <si>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</si>
  <si>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</si>
  <si>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</si>
  <si>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</si>
  <si>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</si>
  <si>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</si>
  <si>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</si>
  <si>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</si>
  <si>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</si>
  <si>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</si>
  <si>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</si>
  <si>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</si>
  <si>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</si>
  <si>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</si>
  <si>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</si>
  <si>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</si>
  <si>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</si>
  <si>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</si>
  <si>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</si>
  <si>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</si>
  <si>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</si>
  <si>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</si>
  <si>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</si>
  <si>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</si>
  <si>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</si>
  <si>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</si>
  <si>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</si>
  <si>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</si>
  <si>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</si>
  <si>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</si>
  <si>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</si>
  <si>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</si>
  <si>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</si>
  <si>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</si>
  <si>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</si>
  <si>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</si>
  <si>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</si>
  <si>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</si>
  <si>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</si>
  <si>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</si>
  <si>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</si>
  <si>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</si>
  <si>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</si>
  <si>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</si>
  <si>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</si>
  <si>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</si>
  <si>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</si>
  <si>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</si>
  <si>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</si>
  <si>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</si>
  <si>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</si>
  <si>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</si>
  <si>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</si>
  <si>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</si>
  <si>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</si>
  <si>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</si>
  <si>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</si>
  <si>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</si>
  <si>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</si>
  <si>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</si>
  <si>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</si>
  <si>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</si>
  <si>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</si>
  <si>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</si>
  <si>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</si>
  <si>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</si>
  <si>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</si>
  <si>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</si>
  <si>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</si>
  <si>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</si>
  <si>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</si>
  <si>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</si>
  <si>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</si>
  <si>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</si>
  <si>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</si>
  <si>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</si>
  <si>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</si>
  <si>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</si>
  <si>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</si>
  <si>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</si>
  <si>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</si>
  <si>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</si>
  <si>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</si>
  <si>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</si>
  <si>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</si>
  <si>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</si>
  <si>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</si>
  <si>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</si>
  <si>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</si>
  <si>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</si>
  <si>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</si>
  <si>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</si>
  <si>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</si>
  <si>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</si>
  <si>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</si>
  <si>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</si>
  <si>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</si>
  <si>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</si>
  <si>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</si>
  <si>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</si>
  <si>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</si>
  <si>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</si>
  <si>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</si>
  <si>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</si>
  <si>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</si>
  <si>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</si>
  <si>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</si>
  <si>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</si>
  <si>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</si>
  <si>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</si>
  <si>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</si>
  <si>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</si>
  <si>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</si>
  <si>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</si>
  <si>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</si>
  <si>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</si>
  <si>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</si>
  <si>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</si>
  <si>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</si>
  <si>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</si>
  <si>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</si>
  <si>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</si>
  <si>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</si>
  <si>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</si>
  <si>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</si>
  <si>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</si>
  <si>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</si>
  <si>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</si>
  <si>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</si>
  <si>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</si>
  <si>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</si>
  <si>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</si>
  <si>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</si>
  <si>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</si>
  <si>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</si>
  <si>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</si>
  <si>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</si>
  <si>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</si>
  <si>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</si>
  <si>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</si>
  <si>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</si>
  <si>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</si>
  <si>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</si>
  <si>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</si>
  <si>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</si>
  <si>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</si>
  <si>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</si>
  <si>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</si>
  <si>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</si>
  <si>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</si>
  <si>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</si>
  <si>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</si>
  <si>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</si>
  <si>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</si>
  <si>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</si>
  <si>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</si>
  <si>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</si>
  <si>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</si>
  <si>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</si>
  <si>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</si>
  <si>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</si>
  <si>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</si>
  <si>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</si>
  <si>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</si>
  <si>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</si>
  <si>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</si>
  <si>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</si>
  <si>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</si>
  <si>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</si>
  <si>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</si>
  <si>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</si>
  <si>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</si>
  <si>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</si>
  <si>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</si>
  <si>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</si>
  <si>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</si>
  <si>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</si>
  <si>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</si>
  <si>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</si>
  <si>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</si>
  <si>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</si>
  <si>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</si>
  <si>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</si>
  <si>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</si>
  <si>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</si>
  <si>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</si>
  <si>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</si>
  <si>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</si>
  <si>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</si>
  <si>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</si>
  <si>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</si>
  <si>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</si>
  <si>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</si>
  <si>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</si>
  <si>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</si>
  <si>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</si>
  <si>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</si>
  <si>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</si>
  <si>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</si>
  <si>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</si>
  <si>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</si>
  <si>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</si>
  <si>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</si>
  <si>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</si>
  <si>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</si>
  <si>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</si>
  <si>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</si>
  <si>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</si>
  <si>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</si>
  <si>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</si>
  <si>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</si>
  <si>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</si>
  <si>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</si>
  <si>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</si>
  <si>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</si>
  <si>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</si>
  <si>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</si>
  <si>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</si>
  <si>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</si>
  <si>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</si>
  <si>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</si>
  <si>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</si>
  <si>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</si>
  <si>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</si>
  <si>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</si>
  <si>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</si>
  <si>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</si>
  <si>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</si>
  <si>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</si>
  <si>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</si>
  <si>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</si>
  <si>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</si>
  <si>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</si>
  <si>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</si>
  <si>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</si>
  <si>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</si>
  <si>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</si>
  <si>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</si>
  <si>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</si>
  <si>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</si>
  <si>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</si>
  <si>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</si>
  <si>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</si>
  <si>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</si>
  <si>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</si>
  <si>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</si>
  <si>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</si>
  <si>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</si>
  <si>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</si>
  <si>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</si>
  <si>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</si>
  <si>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</si>
  <si>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</si>
  <si>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</si>
  <si>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</si>
  <si>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</si>
  <si>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</si>
  <si>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</si>
  <si>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</si>
  <si>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</si>
  <si>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</si>
  <si>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</si>
  <si>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</si>
  <si>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</si>
  <si>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</si>
  <si>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</si>
  <si>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</si>
  <si>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</si>
  <si>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</si>
  <si>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</si>
  <si>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</si>
  <si>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</si>
  <si>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</si>
  <si>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</si>
  <si>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</si>
  <si>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</si>
  <si>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</si>
  <si>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</si>
  <si>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</si>
  <si>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</si>
  <si>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</si>
  <si>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</si>
  <si>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</si>
  <si>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</si>
  <si>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</si>
  <si>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</si>
  <si>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</si>
  <si>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</si>
  <si>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</si>
  <si>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</si>
  <si>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</si>
  <si>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</si>
  <si>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</si>
  <si>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</si>
  <si>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</si>
  <si>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</si>
  <si>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</si>
  <si>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</si>
  <si>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</si>
  <si>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</si>
  <si>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</si>
  <si>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</si>
  <si>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</si>
  <si>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</si>
  <si>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</si>
  <si>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</si>
  <si>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</si>
  <si>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</si>
  <si>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</si>
  <si>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</si>
  <si>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</si>
  <si>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</si>
  <si>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</si>
  <si>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</si>
  <si>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</si>
  <si>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</si>
  <si>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</si>
  <si>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</si>
  <si>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</si>
  <si>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</si>
  <si>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</si>
  <si>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</si>
  <si>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</si>
  <si>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</si>
  <si>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</si>
  <si>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</si>
  <si>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</si>
  <si>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</si>
  <si>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</si>
  <si>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</si>
  <si>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</si>
  <si>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</si>
  <si>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</si>
  <si>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</si>
  <si>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</si>
  <si>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</si>
  <si>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</si>
  <si>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</si>
  <si>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</si>
  <si>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</si>
  <si>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</si>
  <si>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</si>
  <si>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</si>
  <si>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</si>
  <si>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</si>
  <si>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</si>
  <si>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</si>
  <si>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</si>
  <si>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</si>
  <si>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</si>
  <si>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</si>
  <si>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</si>
  <si>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</si>
  <si>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</si>
  <si>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</si>
  <si>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</si>
  <si>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</si>
  <si>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</si>
  <si>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</si>
  <si>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</si>
  <si>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</si>
  <si>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</si>
  <si>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</si>
  <si>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</si>
  <si>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</si>
  <si>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</si>
  <si>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</si>
  <si>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</si>
  <si>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</si>
  <si>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</si>
  <si>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</si>
  <si>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</si>
  <si>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</si>
  <si>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</si>
  <si>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</si>
  <si>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</si>
  <si>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</si>
  <si>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</si>
  <si>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</si>
  <si>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</si>
  <si>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</si>
  <si>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</si>
  <si>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</si>
  <si>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</si>
  <si>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</si>
  <si>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</si>
  <si>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</si>
  <si>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</si>
  <si>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</si>
  <si>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</si>
  <si>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</si>
  <si>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</si>
  <si>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</si>
  <si>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</si>
  <si>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</si>
  <si>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</si>
  <si>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</si>
  <si>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</si>
  <si>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</si>
  <si>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</si>
  <si>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</si>
  <si>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</si>
  <si>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</si>
  <si>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</si>
  <si>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</si>
  <si>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</si>
  <si>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</si>
  <si>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</si>
  <si>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</si>
  <si>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</si>
  <si>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</si>
  <si>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</si>
  <si>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</si>
  <si>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</si>
  <si>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</si>
  <si>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</si>
  <si>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</si>
  <si>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</si>
  <si>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</si>
  <si>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</si>
  <si>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</si>
  <si>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</si>
  <si>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</si>
  <si>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</si>
  <si>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</si>
  <si>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</si>
  <si>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</si>
  <si>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</si>
  <si>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</si>
  <si>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</si>
  <si>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</si>
  <si>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</si>
  <si>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</si>
  <si>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</si>
  <si>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</si>
  <si>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</si>
  <si>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</si>
  <si>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</si>
  <si>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</si>
  <si>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</si>
  <si>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</si>
  <si>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</si>
  <si>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</si>
  <si>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</si>
  <si>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</si>
  <si>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</si>
  <si>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</si>
  <si>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</si>
  <si>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</si>
  <si>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</si>
  <si>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</si>
  <si>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</si>
  <si>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</si>
  <si>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</si>
  <si>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</si>
  <si>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</si>
  <si>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</si>
  <si>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</si>
  <si>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</si>
  <si>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</si>
  <si>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</si>
  <si>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</si>
  <si>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</si>
  <si>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</si>
  <si>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</si>
  <si>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</si>
  <si>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</si>
  <si>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</si>
  <si>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</si>
  <si>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</si>
  <si>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</si>
  <si>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</si>
  <si>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</si>
  <si>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</si>
  <si>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</si>
  <si>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</si>
  <si>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</si>
  <si>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</si>
  <si>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</si>
  <si>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</si>
  <si>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</si>
  <si>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</si>
  <si>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</si>
  <si>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</si>
  <si>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</si>
  <si>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</si>
  <si>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</si>
  <si>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</si>
  <si>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</si>
  <si>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</si>
  <si>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</si>
  <si>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</si>
  <si>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</si>
  <si>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</si>
  <si>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</si>
  <si>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</si>
  <si>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</si>
  <si>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</si>
  <si>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</si>
  <si>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</si>
  <si>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</si>
  <si>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</si>
  <si>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</si>
  <si>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</si>
  <si>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</si>
  <si>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</si>
  <si>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</si>
  <si>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</si>
  <si>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</si>
  <si>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</si>
  <si>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</si>
  <si>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</si>
  <si>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</si>
  <si>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</si>
  <si>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</si>
  <si>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</si>
  <si>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</si>
  <si>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</si>
  <si>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</si>
  <si>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</si>
  <si>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</si>
  <si>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</si>
  <si>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</si>
  <si>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</si>
  <si>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</si>
  <si>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</si>
  <si>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</si>
  <si>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</si>
  <si>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</si>
  <si>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</si>
  <si>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</si>
  <si>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</si>
  <si>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</si>
  <si>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</si>
  <si>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</si>
  <si>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</si>
  <si>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</si>
  <si>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</si>
  <si>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</si>
  <si>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</si>
  <si>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</si>
  <si>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</si>
  <si>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</si>
  <si>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</si>
  <si>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</si>
  <si>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</si>
  <si>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</si>
  <si>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</si>
  <si>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</si>
  <si>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</si>
  <si>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</si>
  <si>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</si>
  <si>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</si>
  <si>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</si>
  <si>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</si>
  <si>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</si>
  <si>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</si>
  <si>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</si>
  <si>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</si>
  <si>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</si>
  <si>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</si>
  <si>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</si>
  <si>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</si>
  <si>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</si>
  <si>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</si>
  <si>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</si>
  <si>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</si>
  <si>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</si>
  <si>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</si>
  <si>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</si>
  <si>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</si>
  <si>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</si>
  <si>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</si>
  <si>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</si>
  <si>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</si>
  <si>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</si>
  <si>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</si>
  <si>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</si>
  <si>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</si>
  <si>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</si>
  <si>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</si>
  <si>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</si>
  <si>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</si>
  <si>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</si>
  <si>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</si>
  <si>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</si>
  <si>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</si>
  <si>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</si>
  <si>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</si>
  <si>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</si>
  <si>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</si>
  <si>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</si>
  <si>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</si>
  <si>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</si>
  <si>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</si>
  <si>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</si>
  <si>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</si>
  <si>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</si>
  <si>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</si>
  <si>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</si>
  <si>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</si>
  <si>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</si>
  <si>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</si>
  <si>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</si>
  <si>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</si>
  <si>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</si>
  <si>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</si>
  <si>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</si>
  <si>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</si>
  <si>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</si>
  <si>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</si>
  <si>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</si>
  <si>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</si>
  <si>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</si>
  <si>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</si>
  <si>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</si>
  <si>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</si>
  <si>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</si>
  <si>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</si>
  <si>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</si>
  <si>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</si>
  <si>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</si>
  <si>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</si>
  <si>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</si>
  <si>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</si>
  <si>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</si>
  <si>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</si>
  <si>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</si>
  <si>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</si>
  <si>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</si>
  <si>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</si>
  <si>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</si>
  <si>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</si>
  <si>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</si>
  <si>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</si>
  <si>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</si>
  <si>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</si>
  <si>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</si>
  <si>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</si>
  <si>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</si>
  <si>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</si>
  <si>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</si>
  <si>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</si>
  <si>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</si>
  <si>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</si>
  <si>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</si>
  <si>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</si>
  <si>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</si>
  <si>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</si>
  <si>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</si>
  <si>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</si>
  <si>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</si>
  <si>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</si>
  <si>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</si>
  <si>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</si>
  <si>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</si>
  <si>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</si>
  <si>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</si>
  <si>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</si>
  <si>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</si>
  <si>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</si>
  <si>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</si>
  <si>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</si>
  <si>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</si>
  <si>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</si>
  <si>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</si>
  <si>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</si>
  <si>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</si>
  <si>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</si>
  <si>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</si>
  <si>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</si>
  <si>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</si>
  <si>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</si>
  <si>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</si>
  <si>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</si>
  <si>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</si>
  <si>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</si>
  <si>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</si>
  <si>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</si>
  <si>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</si>
  <si>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</si>
  <si>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</si>
  <si>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</si>
  <si>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</si>
  <si>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</si>
  <si>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</si>
  <si>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</si>
  <si>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</si>
  <si>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</si>
  <si>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</si>
  <si>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</si>
  <si>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</si>
  <si>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</si>
  <si>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</si>
  <si>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</si>
  <si>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</si>
  <si>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</si>
  <si>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</si>
  <si>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</si>
  <si>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</si>
  <si>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</si>
  <si>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</si>
  <si>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</si>
  <si>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</si>
  <si>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</si>
  <si>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</si>
  <si>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</si>
  <si>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</si>
  <si>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</si>
  <si>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</si>
  <si>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</si>
  <si>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</si>
  <si>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</si>
  <si>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</si>
  <si>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</si>
  <si>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</si>
  <si>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</si>
  <si>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</si>
  <si>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</si>
  <si>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</si>
  <si>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</si>
  <si>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</si>
  <si>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</si>
  <si>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</si>
  <si>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</si>
  <si>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</si>
  <si>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</si>
  <si>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</si>
  <si>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</si>
  <si>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</si>
  <si>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</si>
  <si>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</si>
  <si>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</si>
  <si>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</si>
  <si>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</si>
  <si>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</si>
  <si>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</si>
  <si>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</si>
  <si>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</si>
  <si>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</si>
  <si>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</si>
  <si>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</si>
  <si>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</si>
  <si>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</si>
  <si>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</si>
  <si>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</si>
  <si>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</si>
  <si>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</si>
  <si>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</si>
  <si>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</si>
  <si>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</si>
  <si>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</si>
  <si>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</si>
  <si>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</si>
  <si>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</si>
  <si>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</si>
  <si>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</si>
  <si>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</si>
  <si>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</si>
  <si>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</si>
  <si>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</si>
  <si>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</si>
  <si>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</si>
  <si>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</si>
  <si>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</si>
  <si>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</si>
  <si>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</si>
  <si>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</si>
  <si>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</si>
  <si>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</si>
  <si>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</si>
  <si>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</si>
  <si>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</si>
  <si>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</si>
  <si>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</si>
  <si>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</si>
  <si>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</si>
  <si>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</si>
  <si>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</si>
  <si>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</si>
  <si>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</si>
  <si>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</si>
  <si>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</si>
  <si>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</si>
  <si>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</si>
  <si>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</si>
  <si>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</si>
  <si>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</si>
  <si>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</si>
  <si>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</si>
  <si>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</si>
  <si>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</si>
  <si>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</si>
  <si>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</si>
  <si>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</si>
  <si>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</si>
  <si>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</si>
  <si>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</si>
  <si>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</si>
  <si>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</si>
  <si>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</si>
  <si>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</si>
  <si>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</si>
  <si>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</si>
  <si>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</si>
  <si>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</si>
  <si>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</si>
  <si>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</si>
  <si>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</si>
  <si>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</si>
  <si>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</si>
  <si>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</si>
  <si>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</si>
  <si>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</si>
  <si>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</si>
  <si>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</si>
  <si>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</si>
  <si>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</si>
  <si>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</si>
  <si>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</si>
  <si>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</si>
  <si>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</si>
  <si>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</si>
  <si>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</si>
  <si>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</si>
  <si>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</si>
  <si>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</si>
  <si>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</si>
  <si>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</si>
  <si>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</si>
  <si>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</si>
  <si>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</si>
  <si>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</si>
  <si>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</si>
  <si>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</si>
  <si>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</si>
  <si>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</si>
  <si>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</si>
  <si>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</si>
  <si>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</si>
  <si>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</si>
  <si>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</si>
  <si>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</si>
  <si>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</si>
  <si>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</si>
  <si>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</si>
  <si>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</si>
  <si>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</si>
  <si>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</si>
  <si>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</si>
  <si>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</si>
  <si>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</si>
  <si>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</si>
  <si>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</si>
  <si>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</si>
  <si>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</si>
  <si>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</si>
  <si>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</si>
  <si>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</si>
  <si>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</si>
  <si>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</si>
  <si>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</si>
  <si>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</si>
  <si>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</si>
  <si>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</si>
  <si>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</si>
  <si>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</si>
  <si>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</si>
  <si>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</si>
  <si>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</si>
  <si>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</si>
  <si>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</si>
  <si>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</si>
  <si>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</si>
  <si>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</si>
  <si>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</si>
  <si>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</si>
  <si>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</si>
  <si>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</si>
  <si>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</si>
  <si>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</si>
  <si>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</si>
  <si>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</si>
  <si>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</si>
  <si>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</si>
  <si>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</si>
  <si>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</si>
  <si>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</si>
  <si>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</si>
  <si>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</si>
  <si>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</si>
  <si>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</si>
  <si>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</si>
  <si>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</si>
  <si>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</si>
  <si>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</si>
  <si>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</si>
  <si>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</si>
  <si>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</si>
  <si>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</si>
  <si>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</si>
  <si>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</si>
  <si>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</si>
  <si>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</si>
  <si>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</si>
  <si>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</si>
  <si>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</si>
  <si>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</si>
  <si>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</si>
  <si>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</si>
  <si>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</si>
  <si>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</si>
  <si>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</si>
  <si>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</si>
  <si>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</si>
  <si>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</si>
  <si>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</si>
  <si>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</si>
  <si>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</si>
  <si>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</si>
  <si>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</si>
  <si>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</si>
  <si>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</si>
  <si>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</si>
  <si>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</si>
  <si>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</si>
  <si>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</si>
  <si>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</si>
  <si>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</si>
  <si>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</si>
  <si>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</si>
  <si>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</si>
  <si>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</si>
  <si>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</si>
  <si>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</si>
  <si>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</si>
  <si>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</si>
  <si>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</si>
  <si>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</si>
  <si>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</si>
  <si>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</si>
  <si>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</si>
  <si>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</si>
  <si>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</si>
  <si>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</si>
  <si>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</si>
  <si>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</si>
  <si>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</si>
  <si>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</si>
  <si>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</si>
  <si>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</si>
  <si>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</si>
  <si>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</si>
  <si>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</si>
  <si>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</si>
  <si>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</si>
  <si>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</si>
  <si>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</si>
  <si>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</si>
  <si>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</si>
  <si>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</si>
  <si>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</si>
  <si>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</si>
  <si>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</si>
  <si>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</si>
  <si>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</si>
  <si>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</si>
  <si>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</si>
  <si>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</si>
  <si>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</si>
  <si>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</si>
  <si>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</si>
  <si>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</si>
  <si>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</si>
  <si>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</si>
  <si>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</si>
  <si>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</si>
  <si>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</si>
  <si>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</si>
  <si>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</si>
  <si>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</si>
  <si>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</si>
  <si>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</si>
  <si>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</si>
  <si>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</si>
  <si>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</si>
  <si>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</si>
  <si>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</si>
  <si>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</si>
  <si>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</si>
  <si>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</si>
  <si>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</si>
  <si>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</si>
  <si>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</si>
  <si>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</si>
  <si>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</si>
  <si>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</si>
  <si>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</si>
  <si>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</si>
  <si>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</si>
  <si>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</si>
  <si>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</si>
  <si>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</si>
  <si>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</si>
  <si>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</si>
  <si>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</si>
  <si>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</si>
  <si>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</si>
  <si>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</si>
  <si>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</si>
  <si>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</si>
  <si>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</si>
  <si>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</si>
  <si>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</si>
  <si>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</si>
  <si>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</si>
  <si>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</si>
  <si>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</si>
  <si>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</si>
  <si>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</si>
  <si>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</si>
  <si>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</si>
  <si>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</si>
  <si>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</si>
  <si>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</si>
  <si>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</si>
  <si>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</si>
  <si>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</si>
  <si>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</si>
  <si>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</si>
  <si>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</si>
  <si>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</si>
  <si>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</si>
  <si>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</si>
  <si>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</si>
  <si>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</si>
  <si>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</si>
  <si>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</si>
  <si>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</si>
  <si>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</si>
  <si>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</si>
  <si>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</si>
  <si>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</si>
  <si>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</si>
  <si>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</si>
  <si>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</si>
  <si>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</si>
  <si>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</si>
  <si>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</si>
  <si>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</si>
  <si>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</si>
  <si>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</si>
  <si>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</si>
  <si>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</si>
  <si>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</si>
  <si>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</si>
  <si>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</si>
  <si>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</si>
  <si>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</si>
  <si>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</si>
  <si>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</si>
  <si>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</si>
  <si>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</si>
  <si>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</si>
  <si>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</si>
  <si>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</si>
  <si>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</si>
  <si>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</si>
  <si>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</si>
  <si>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</si>
  <si>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</si>
  <si>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</si>
  <si>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</si>
  <si>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</si>
  <si>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</si>
  <si>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</si>
  <si>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</si>
  <si>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</si>
  <si>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</si>
  <si>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</si>
  <si>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</si>
  <si>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</si>
  <si>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</si>
  <si>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</si>
  <si>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</si>
  <si>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</si>
  <si>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</si>
  <si>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</si>
  <si>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</si>
  <si>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</si>
  <si>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</si>
  <si>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</si>
  <si>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</si>
  <si>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</si>
  <si>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</si>
  <si>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</si>
  <si>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</si>
  <si>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</si>
  <si>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</si>
  <si>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</si>
  <si>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</si>
  <si>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</si>
  <si>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</si>
  <si>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</si>
  <si>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</si>
  <si>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</si>
  <si>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</si>
  <si>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</si>
  <si>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</si>
  <si>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</si>
  <si>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</si>
  <si>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</si>
  <si>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</si>
  <si>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</si>
  <si>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</si>
  <si>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</si>
  <si>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</si>
  <si>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</si>
  <si>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</si>
  <si>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</si>
  <si>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</si>
  <si>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</si>
  <si>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</si>
  <si>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</si>
  <si>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</si>
  <si>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</si>
  <si>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</si>
  <si>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</si>
  <si>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</si>
  <si>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</si>
  <si>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</si>
  <si>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</si>
  <si>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</si>
  <si>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</si>
  <si>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</si>
  <si>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</si>
  <si>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</si>
  <si>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</si>
  <si>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</si>
  <si>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</si>
  <si>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</si>
  <si>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</si>
  <si>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</si>
  <si>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</si>
  <si>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</si>
  <si>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</si>
  <si>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</si>
  <si>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</si>
  <si>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</si>
  <si>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</si>
  <si>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</si>
  <si>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</si>
  <si>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</si>
  <si>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</si>
  <si>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</si>
  <si>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</si>
  <si>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</si>
  <si>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</si>
  <si>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</si>
  <si>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</si>
  <si>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</si>
  <si>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</si>
  <si>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</si>
  <si>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</si>
  <si>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</si>
  <si>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</si>
  <si>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</si>
  <si>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</si>
  <si>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</si>
  <si>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</si>
  <si>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</si>
  <si>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</si>
  <si>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</si>
  <si>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</si>
  <si>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</si>
  <si>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</si>
  <si>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</si>
  <si>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</si>
  <si>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</si>
  <si>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</si>
  <si>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</si>
  <si>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</si>
  <si>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</si>
  <si>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</si>
  <si>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</si>
  <si>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</si>
  <si>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</si>
  <si>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</si>
  <si>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</si>
  <si>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</si>
  <si>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</si>
  <si>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</si>
  <si>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</si>
  <si>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</si>
  <si>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</si>
  <si>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</si>
  <si>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</si>
  <si>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</si>
  <si>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</si>
  <si>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</si>
  <si>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</si>
  <si>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</si>
  <si>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</si>
  <si>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</si>
  <si>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</si>
  <si>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</si>
  <si>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</si>
  <si>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</si>
  <si>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</si>
  <si>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</si>
  <si>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</si>
  <si>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</si>
  <si>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</si>
  <si>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</si>
  <si>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</si>
  <si>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</si>
  <si>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</si>
  <si>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</si>
  <si>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</si>
  <si>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</si>
  <si>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</si>
  <si>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</si>
  <si>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</si>
  <si>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</si>
  <si>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</si>
  <si>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</si>
  <si>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</si>
  <si>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</si>
  <si>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</si>
  <si>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</si>
  <si>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</si>
  <si>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</si>
  <si>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</si>
  <si>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</si>
  <si>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</si>
  <si>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</si>
  <si>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</si>
  <si>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</si>
  <si>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</si>
  <si>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</si>
  <si>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</si>
  <si>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</si>
  <si>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</si>
  <si>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</si>
  <si>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</si>
  <si>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</si>
  <si>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</si>
  <si>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</si>
  <si>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</si>
  <si>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</si>
  <si>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</si>
  <si>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</si>
  <si>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</si>
  <si>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</si>
  <si>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</si>
  <si>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</si>
  <si>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</si>
  <si>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</si>
  <si>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</si>
  <si>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</si>
  <si>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</si>
  <si>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</si>
  <si>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</si>
  <si>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</si>
  <si>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</si>
  <si>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</si>
  <si>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</si>
  <si>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</si>
  <si>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</si>
  <si>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</si>
  <si>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</si>
  <si>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</si>
  <si>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</si>
  <si>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</si>
  <si>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</si>
  <si>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</si>
  <si>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</si>
  <si>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</si>
  <si>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</si>
  <si>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</si>
  <si>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</si>
  <si>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</si>
  <si>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</si>
  <si>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</si>
  <si>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</si>
  <si>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</si>
  <si>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</si>
  <si>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</si>
  <si>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</si>
  <si>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</si>
  <si>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</si>
  <si>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</si>
  <si>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</si>
  <si>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</si>
  <si>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</si>
  <si>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</si>
  <si>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</si>
  <si>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</si>
  <si>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</si>
  <si>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</si>
  <si>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</si>
  <si>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</si>
  <si>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</si>
  <si>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</si>
  <si>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</si>
  <si>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</si>
  <si>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</si>
  <si>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</si>
  <si>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</si>
  <si>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</si>
  <si>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</si>
  <si>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</si>
  <si>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</si>
  <si>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</si>
  <si>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</si>
  <si>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</si>
  <si>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</si>
  <si>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</si>
  <si>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</si>
  <si>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</si>
  <si>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</si>
  <si>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</si>
  <si>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</si>
  <si>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</si>
  <si>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</si>
  <si>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</si>
  <si>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</si>
  <si>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</si>
  <si>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</si>
  <si>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</si>
  <si>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</si>
  <si>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</si>
  <si>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</si>
  <si>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</si>
  <si>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</si>
  <si>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</si>
  <si>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</si>
  <si>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</si>
  <si>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</si>
  <si>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</si>
  <si>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</si>
  <si>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</si>
  <si>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</si>
  <si>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</si>
  <si>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</si>
  <si>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</si>
  <si>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</si>
  <si>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</si>
  <si>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</si>
  <si>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</si>
  <si>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</si>
  <si>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</si>
  <si>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</si>
  <si>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</si>
  <si>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</si>
  <si>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</si>
  <si>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</si>
  <si>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</si>
  <si>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</si>
  <si>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</si>
  <si>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</si>
  <si>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</si>
  <si>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</si>
  <si>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</si>
  <si>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</si>
  <si>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</si>
  <si>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</si>
  <si>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</si>
  <si>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</si>
  <si>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</si>
  <si>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</si>
  <si>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</si>
  <si>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</si>
  <si>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</si>
  <si>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</si>
  <si>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</si>
  <si>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</si>
  <si>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</si>
  <si>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</si>
  <si>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</si>
  <si>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</si>
  <si>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</si>
  <si>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</si>
  <si>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</si>
  <si>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</si>
  <si>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</si>
  <si>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</si>
  <si>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</si>
  <si>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</si>
  <si>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</si>
  <si>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</si>
  <si>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</si>
  <si>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</si>
  <si>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</si>
  <si>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</si>
  <si>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</si>
  <si>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</si>
  <si>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</si>
  <si>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</si>
  <si>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</si>
  <si>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</si>
  <si>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</si>
  <si>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</si>
  <si>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</si>
  <si>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</si>
  <si>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</si>
  <si>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</si>
  <si>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</si>
  <si>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</si>
  <si>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</si>
  <si>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</si>
  <si>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</si>
  <si>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</si>
  <si>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</si>
  <si>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</si>
  <si>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</si>
  <si>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</si>
  <si>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</si>
  <si>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</si>
  <si>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</si>
  <si>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</si>
  <si>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</si>
  <si>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</si>
  <si>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</si>
  <si>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</si>
  <si>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</si>
  <si>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</si>
  <si>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</si>
  <si>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</si>
  <si>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</si>
  <si>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</si>
  <si>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</si>
  <si>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</si>
  <si>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</si>
  <si>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</si>
  <si>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</si>
  <si>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</si>
  <si>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</si>
  <si>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</si>
  <si>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</si>
  <si>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</si>
  <si>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</si>
  <si>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</si>
  <si>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</si>
  <si>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</si>
  <si>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</si>
  <si>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</si>
  <si>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</si>
  <si>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</si>
  <si>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</si>
  <si>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</si>
  <si>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</si>
  <si>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</si>
  <si>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</si>
  <si>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</si>
  <si>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</si>
  <si>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</si>
  <si>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</si>
  <si>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</si>
  <si>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</si>
  <si>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</si>
  <si>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</si>
  <si>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</si>
  <si>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</si>
  <si>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</si>
  <si>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</si>
  <si>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</si>
  <si>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</si>
  <si>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</si>
  <si>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</si>
  <si>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</si>
  <si>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</si>
  <si>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</si>
  <si>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</si>
  <si>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</si>
  <si>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</si>
  <si>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</si>
  <si>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</si>
  <si>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</si>
  <si>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</si>
  <si>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</si>
  <si>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</si>
  <si>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</si>
  <si>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</si>
  <si>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</si>
  <si>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</si>
  <si>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</si>
  <si>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</si>
  <si>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</si>
  <si>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</si>
  <si>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</si>
  <si>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</si>
  <si>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</si>
  <si>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</si>
  <si>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</si>
  <si>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</si>
  <si>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</si>
  <si>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</si>
  <si>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</si>
  <si>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</si>
  <si>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</si>
  <si>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</si>
  <si>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</si>
  <si>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</si>
  <si>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</si>
  <si>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</si>
  <si>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</si>
  <si>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</si>
  <si>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</si>
  <si>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</si>
  <si>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</si>
  <si>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</si>
  <si>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</si>
  <si>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</si>
  <si>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</si>
  <si>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</si>
  <si>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</si>
  <si>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</si>
  <si>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</si>
  <si>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</si>
  <si>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</si>
  <si>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</si>
  <si>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</si>
  <si>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</si>
  <si>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</si>
  <si>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</si>
  <si>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</si>
  <si>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</si>
  <si>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</si>
  <si>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</si>
  <si>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</si>
  <si>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</si>
  <si>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</si>
  <si>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</si>
  <si>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</si>
  <si>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</si>
  <si>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</si>
  <si>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</si>
  <si>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</si>
  <si>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</si>
  <si>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</si>
  <si>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</si>
  <si>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</si>
  <si>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</si>
  <si>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</si>
  <si>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</si>
  <si>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</si>
  <si>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</si>
  <si>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</si>
  <si>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</si>
  <si>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</si>
  <si>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</si>
  <si>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</si>
  <si>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</si>
  <si>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</si>
  <si>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</si>
  <si>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</si>
  <si>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</si>
  <si>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</si>
  <si>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</si>
  <si>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</si>
  <si>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</si>
  <si>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</si>
  <si>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</si>
  <si>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</si>
  <si>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</si>
  <si>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</si>
  <si>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</si>
  <si>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</si>
  <si>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</si>
  <si>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</si>
  <si>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</si>
  <si>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</si>
  <si>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</si>
  <si>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</si>
  <si>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</si>
  <si>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</si>
  <si>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</si>
  <si>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</si>
  <si>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</si>
  <si>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</si>
  <si>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</si>
  <si>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</si>
  <si>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</si>
  <si>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</si>
  <si>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</si>
  <si>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</si>
  <si>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</si>
  <si>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</si>
  <si>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</si>
  <si>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</si>
  <si>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</si>
  <si>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</si>
  <si>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</si>
  <si>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</si>
  <si>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</si>
  <si>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</si>
  <si>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</si>
  <si>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</si>
  <si>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</si>
  <si>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</si>
  <si>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</si>
  <si>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</si>
  <si>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</si>
  <si>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</si>
  <si>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</si>
  <si>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</si>
  <si>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</si>
  <si>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</si>
  <si>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</si>
  <si>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</si>
  <si>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</si>
  <si>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</si>
  <si>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</si>
  <si>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</si>
  <si>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</si>
  <si>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</si>
  <si>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</si>
  <si>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</si>
  <si>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</si>
  <si>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</si>
  <si>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</si>
  <si>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</si>
  <si>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</si>
  <si>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</si>
  <si>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</si>
  <si>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</si>
  <si>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</si>
  <si>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</si>
  <si>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</si>
  <si>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</si>
  <si>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</si>
  <si>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</si>
  <si>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</si>
  <si>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</si>
  <si>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</si>
  <si>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</si>
  <si>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</si>
  <si>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</si>
  <si>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</si>
  <si>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</si>
  <si>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</si>
  <si>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</si>
  <si>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</si>
  <si>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</si>
  <si>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</si>
  <si>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</si>
  <si>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</si>
  <si>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</si>
  <si>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</si>
  <si>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</si>
  <si>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</si>
  <si>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</si>
  <si>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</si>
  <si>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</si>
  <si>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</si>
  <si>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</si>
  <si>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</si>
  <si>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</si>
  <si>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</si>
  <si>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</si>
  <si>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</si>
  <si>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</si>
  <si>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</si>
  <si>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</si>
  <si>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</si>
  <si>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</si>
  <si>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</si>
  <si>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</si>
  <si>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</si>
  <si>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</si>
  <si>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</si>
  <si>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</si>
  <si>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</si>
  <si>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</si>
  <si>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</si>
  <si>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</si>
  <si>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</si>
  <si>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</si>
  <si>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</si>
  <si>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</si>
  <si>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</si>
  <si>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</si>
  <si>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</si>
  <si>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</si>
  <si>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</si>
  <si>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</si>
  <si>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</si>
  <si>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</si>
  <si>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</si>
  <si>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</si>
  <si>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</si>
  <si>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</si>
  <si>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</si>
  <si>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</si>
  <si>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</si>
  <si>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</si>
  <si>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</si>
  <si>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</si>
  <si>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</si>
  <si>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</si>
  <si>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</si>
  <si>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</si>
  <si>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</si>
  <si>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</si>
  <si>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</si>
  <si>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</si>
  <si>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</si>
  <si>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</si>
  <si>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</si>
  <si>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</si>
  <si>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</si>
  <si>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</si>
  <si>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</si>
  <si>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</si>
  <si>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</si>
  <si>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</si>
  <si>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</si>
  <si>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</si>
  <si>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</si>
  <si>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</si>
  <si>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</si>
  <si>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</si>
  <si>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</si>
  <si>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</si>
  <si>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</si>
  <si>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</si>
  <si>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</si>
  <si>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</si>
  <si>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</si>
  <si>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</si>
  <si>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</si>
  <si>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</si>
  <si>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</si>
  <si>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</si>
  <si>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</si>
  <si>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</si>
  <si>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</si>
  <si>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</si>
  <si>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</si>
  <si>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</si>
  <si>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</si>
  <si>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</si>
  <si>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</si>
  <si>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</si>
  <si>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</si>
  <si>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</si>
  <si>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</si>
  <si>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</si>
  <si>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</si>
  <si>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</si>
  <si>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</si>
  <si>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</si>
  <si>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</si>
  <si>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</si>
  <si>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</si>
  <si>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</si>
  <si>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</si>
  <si>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</si>
  <si>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</si>
  <si>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</si>
  <si>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</si>
  <si>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</si>
  <si>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</si>
  <si>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</si>
  <si>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</si>
  <si>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</si>
  <si>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</si>
  <si>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</si>
  <si>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</si>
  <si>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</si>
  <si>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</si>
  <si>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</si>
  <si>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</si>
  <si>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</si>
  <si>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</si>
  <si>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</si>
  <si>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</si>
  <si>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</si>
  <si>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</si>
  <si>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</si>
  <si>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</si>
  <si>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</si>
  <si>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</si>
  <si>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</si>
  <si>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</si>
  <si>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</si>
  <si>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</si>
  <si>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</si>
  <si>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</si>
  <si>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</si>
  <si>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</si>
  <si>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</si>
  <si>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</si>
  <si>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</si>
  <si>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</si>
  <si>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</si>
  <si>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</si>
  <si>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</si>
  <si>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</si>
  <si>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</si>
  <si>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</si>
  <si>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</si>
  <si>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</si>
  <si>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</si>
  <si>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</si>
  <si>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</si>
  <si>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</si>
  <si>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</si>
  <si>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</si>
  <si>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</si>
  <si>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</si>
  <si>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</si>
  <si>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</si>
  <si>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</si>
  <si>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</si>
  <si>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</si>
  <si>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</si>
  <si>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</si>
  <si>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</si>
  <si>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</si>
  <si>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</si>
  <si>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</si>
  <si>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</si>
  <si>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</si>
  <si>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</si>
  <si>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</si>
  <si>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</si>
  <si>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</si>
  <si>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</si>
  <si>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</si>
  <si>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</si>
  <si>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</si>
  <si>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</si>
  <si>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</si>
  <si>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</si>
  <si>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</si>
  <si>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</si>
  <si>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</si>
  <si>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</si>
  <si>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</si>
  <si>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</si>
  <si>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</si>
  <si>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</si>
  <si>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</si>
  <si>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</si>
  <si>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</si>
  <si>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</si>
  <si>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</si>
  <si>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</si>
  <si>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</si>
  <si>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</si>
  <si>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</si>
  <si>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</si>
  <si>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</si>
  <si>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</si>
  <si>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</si>
  <si>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</si>
  <si>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</si>
  <si>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</si>
  <si>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</si>
  <si>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</si>
  <si>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</si>
  <si>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</si>
  <si>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</si>
  <si>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</si>
  <si>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</si>
  <si>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</si>
  <si>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</si>
  <si>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</si>
  <si>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</si>
  <si>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</si>
  <si>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</si>
  <si>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</si>
  <si>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</si>
  <si>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</si>
  <si>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</si>
  <si>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</si>
  <si>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</si>
  <si>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</si>
  <si>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</si>
  <si>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</si>
  <si>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</si>
  <si>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</si>
  <si>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</si>
  <si>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</si>
  <si>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</si>
  <si>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</si>
  <si>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</si>
  <si>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</si>
  <si>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</si>
  <si>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</si>
  <si>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</si>
  <si>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</si>
  <si>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</si>
  <si>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</si>
  <si>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</si>
  <si>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</si>
  <si>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</si>
  <si>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</si>
  <si>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</si>
  <si>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</si>
  <si>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</si>
  <si>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</si>
  <si>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</si>
  <si>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</si>
  <si>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</si>
  <si>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</si>
  <si>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</si>
  <si>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</si>
  <si>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</si>
  <si>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</si>
  <si>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</si>
  <si>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</si>
  <si>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</si>
  <si>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</si>
  <si>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</si>
  <si>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</si>
  <si>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</si>
  <si>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</si>
  <si>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</si>
  <si>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</si>
  <si>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</si>
  <si>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</si>
  <si>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</si>
  <si>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</si>
  <si>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</si>
  <si>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</si>
  <si>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</si>
  <si>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</si>
  <si>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</si>
  <si>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</si>
  <si>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</si>
  <si>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</si>
  <si>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</si>
  <si>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</si>
  <si>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</si>
  <si>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</si>
  <si>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</si>
  <si>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</si>
  <si>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</si>
  <si>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</si>
  <si>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</si>
  <si>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</si>
  <si>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</si>
  <si>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</si>
  <si>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</si>
  <si>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</si>
  <si>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</si>
  <si>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</si>
  <si>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</si>
  <si>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</si>
  <si>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</si>
  <si>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</si>
  <si>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</si>
  <si>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</si>
  <si>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</si>
  <si>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</si>
  <si>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</si>
  <si>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</si>
  <si>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</si>
  <si>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</si>
  <si>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</si>
  <si>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</si>
  <si>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</si>
  <si>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</si>
  <si>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</si>
  <si>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</si>
  <si>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</si>
  <si>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</si>
  <si>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</si>
  <si>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</si>
  <si>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</si>
  <si>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</si>
  <si>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</si>
  <si>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</si>
  <si>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</si>
  <si>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</si>
  <si>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</si>
  <si>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</si>
  <si>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</si>
  <si>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</si>
  <si>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</si>
  <si>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</si>
  <si>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</si>
  <si>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</si>
  <si>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</si>
  <si>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</si>
  <si>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</si>
  <si>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</si>
  <si>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</si>
  <si>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</si>
  <si>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</si>
  <si>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</si>
  <si>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</si>
  <si>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</si>
  <si>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</si>
  <si>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</si>
  <si>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</si>
  <si>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</si>
  <si>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</si>
  <si>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</si>
  <si>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</si>
  <si>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</si>
  <si>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</si>
  <si>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</si>
  <si>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</si>
  <si>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</si>
  <si>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</si>
  <si>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</si>
  <si>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</si>
  <si>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</si>
  <si>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</si>
  <si>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</si>
  <si>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</si>
  <si>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</si>
  <si>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</si>
  <si>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</si>
  <si>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</si>
  <si>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</si>
  <si>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</si>
  <si>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</si>
  <si>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</si>
  <si>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</si>
  <si>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</si>
  <si>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</si>
  <si>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</si>
  <si>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</si>
  <si>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</si>
  <si>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</si>
  <si>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</si>
  <si>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</si>
  <si>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</si>
  <si>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</si>
  <si>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</si>
  <si>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</si>
  <si>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</si>
  <si>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</si>
  <si>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</si>
  <si>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</si>
  <si>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</si>
  <si>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</si>
  <si>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</si>
  <si>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</si>
  <si>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</si>
  <si>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</si>
  <si>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</si>
  <si>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</si>
  <si>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</si>
  <si>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</si>
  <si>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</si>
  <si>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</si>
  <si>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</si>
  <si>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</si>
  <si>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</si>
  <si>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</si>
  <si>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</si>
  <si>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</si>
  <si>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</si>
  <si>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</si>
  <si>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</si>
  <si>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</si>
  <si>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</si>
  <si>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</si>
  <si>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</si>
  <si>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</si>
  <si>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</si>
  <si>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</si>
  <si>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</si>
  <si>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</si>
  <si>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</si>
  <si>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</si>
  <si>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</si>
  <si>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</si>
  <si>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</si>
  <si>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</si>
  <si>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</si>
  <si>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</si>
  <si>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</si>
  <si>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</si>
  <si>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</si>
  <si>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</si>
  <si>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</si>
  <si>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</si>
  <si>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</si>
  <si>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</si>
  <si>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</si>
  <si>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</si>
  <si>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</si>
  <si>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</si>
  <si>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</si>
  <si>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</si>
  <si>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</si>
  <si>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</si>
  <si>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</si>
  <si>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</si>
  <si>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</si>
  <si>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</si>
  <si>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</si>
  <si>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</si>
  <si>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</si>
  <si>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</si>
  <si>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</si>
  <si>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</si>
  <si>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</si>
  <si>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</si>
  <si>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</si>
  <si>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</si>
  <si>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</si>
  <si>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</si>
  <si>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</si>
  <si>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</si>
  <si>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</si>
  <si>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</si>
  <si>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</si>
  <si>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</si>
  <si>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</si>
  <si>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</si>
  <si>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</si>
  <si>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</si>
  <si>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</si>
  <si>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</si>
  <si>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</si>
  <si>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</si>
  <si>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</si>
  <si>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</si>
  <si>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</si>
  <si>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</si>
  <si>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</si>
  <si>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</si>
  <si>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</si>
  <si>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</si>
  <si>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</si>
  <si>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</si>
  <si>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</si>
  <si>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</si>
  <si>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</si>
  <si>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</si>
  <si>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</si>
  <si>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</si>
  <si>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</si>
  <si>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</si>
  <si>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</si>
  <si>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</si>
  <si>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</si>
  <si>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</si>
  <si>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</si>
  <si>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</si>
  <si>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</si>
  <si>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</si>
  <si>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</si>
  <si>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</si>
  <si>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</si>
  <si>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</si>
  <si>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</si>
  <si>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</si>
  <si>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</si>
  <si>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</si>
  <si>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</si>
  <si>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</si>
  <si>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</si>
  <si>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</si>
  <si>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</si>
  <si>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</si>
  <si>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</si>
  <si>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</si>
  <si>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</si>
  <si>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</si>
  <si>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</si>
  <si>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</si>
  <si>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</si>
  <si>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</si>
  <si>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</si>
  <si>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</si>
  <si>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</si>
  <si>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</si>
  <si>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</si>
  <si>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</si>
  <si>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</si>
  <si>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</si>
  <si>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</si>
  <si>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</si>
  <si>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</si>
  <si>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</si>
  <si>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</si>
  <si>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</si>
  <si>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</si>
  <si>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</si>
  <si>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</si>
  <si>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</si>
  <si>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</si>
  <si>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</si>
  <si>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</si>
  <si>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</si>
  <si>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</si>
  <si>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</si>
  <si>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</si>
  <si>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</si>
  <si>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</si>
  <si>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</si>
  <si>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</si>
  <si>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</si>
  <si>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</si>
  <si>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</si>
  <si>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</si>
  <si>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</si>
  <si>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</si>
  <si>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</si>
  <si>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</si>
  <si>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</si>
  <si>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</si>
  <si>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</si>
  <si>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</si>
  <si>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</si>
  <si>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</si>
  <si>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</si>
  <si>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</si>
  <si>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</si>
  <si>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</si>
  <si>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</si>
  <si>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</si>
  <si>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</si>
  <si>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</si>
  <si>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</si>
  <si>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</si>
  <si>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</si>
  <si>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</si>
  <si>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</si>
  <si>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</si>
  <si>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</si>
  <si>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</si>
  <si>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</si>
  <si>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</si>
  <si>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</si>
  <si>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</si>
  <si>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</si>
  <si>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</si>
  <si>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</si>
  <si>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</si>
  <si>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</si>
  <si>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</si>
  <si>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</si>
  <si>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</si>
  <si>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</si>
  <si>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</si>
  <si>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</si>
  <si>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</si>
  <si>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</si>
  <si>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</si>
  <si>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</si>
  <si>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</si>
  <si>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</si>
  <si>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</si>
  <si>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</si>
  <si>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</si>
  <si>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</si>
  <si>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</si>
  <si>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</si>
  <si>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</si>
  <si>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</si>
  <si>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</si>
  <si>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</si>
  <si>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</si>
  <si>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</si>
  <si>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</si>
  <si>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</si>
  <si>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</si>
  <si>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</si>
  <si>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</si>
  <si>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</si>
  <si>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</si>
  <si>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</si>
  <si>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</si>
  <si>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</si>
  <si>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</si>
  <si>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</si>
  <si>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</si>
  <si>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</si>
  <si>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</si>
  <si>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</si>
  <si>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</si>
  <si>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</si>
  <si>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</si>
  <si>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</si>
  <si>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</si>
  <si>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</si>
  <si>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</si>
  <si>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</si>
  <si>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</si>
  <si>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</si>
  <si>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</si>
  <si>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</si>
  <si>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</si>
  <si>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</si>
  <si>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</si>
  <si>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</si>
  <si>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</si>
  <si>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</si>
  <si>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</si>
  <si>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</si>
  <si>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</si>
  <si>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</si>
  <si>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</si>
  <si>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</si>
  <si>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</si>
  <si>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</si>
  <si>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</si>
  <si>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</si>
  <si>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</si>
  <si>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</si>
  <si>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</si>
  <si>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</si>
  <si>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</si>
  <si>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</si>
  <si>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</si>
  <si>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</si>
  <si>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</si>
  <si>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</si>
  <si>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</si>
  <si>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</si>
  <si>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</si>
  <si>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</si>
  <si>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</si>
  <si>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</si>
  <si>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</si>
  <si>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</si>
  <si>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</si>
  <si>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</si>
  <si>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</si>
  <si>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</si>
  <si>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</si>
  <si>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</si>
  <si>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</si>
  <si>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</si>
  <si>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</si>
  <si>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</si>
  <si>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</si>
  <si>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</si>
  <si>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</si>
  <si>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</si>
  <si>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</si>
  <si>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</si>
  <si>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</si>
  <si>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</si>
  <si>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</si>
  <si>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</si>
  <si>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</si>
  <si>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</si>
  <si>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</si>
  <si>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</si>
  <si>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</si>
  <si>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</si>
  <si>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</si>
  <si>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</si>
  <si>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</si>
  <si>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</si>
  <si>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</si>
  <si>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</si>
  <si>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</si>
  <si>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</si>
  <si>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</si>
  <si>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</si>
  <si>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</si>
  <si>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</si>
  <si>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</si>
  <si>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</si>
  <si>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</si>
  <si>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</si>
  <si>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</si>
  <si>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</si>
  <si>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</si>
  <si>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</si>
  <si>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</si>
  <si>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</si>
  <si>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</si>
  <si>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</si>
  <si>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</si>
  <si>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</si>
  <si>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</si>
  <si>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</si>
  <si>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</si>
  <si>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</si>
  <si>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</si>
  <si>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</si>
  <si>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</si>
  <si>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</si>
  <si>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</si>
  <si>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</si>
  <si>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</si>
  <si>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</si>
  <si>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</si>
  <si>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</si>
  <si>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</si>
  <si>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</si>
  <si>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</si>
  <si>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</si>
  <si>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</si>
  <si>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</si>
  <si>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</si>
  <si>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</si>
  <si>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</si>
  <si>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</si>
  <si>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</si>
  <si>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</si>
  <si>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</si>
  <si>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</si>
  <si>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</si>
  <si>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</si>
  <si>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</si>
  <si>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</si>
  <si>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</si>
  <si>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</si>
  <si>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</si>
  <si>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</si>
  <si>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</si>
  <si>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</si>
  <si>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</si>
  <si>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</si>
  <si>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</si>
  <si>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</si>
  <si>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</si>
  <si>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</si>
  <si>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</si>
  <si>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</si>
  <si>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</si>
  <si>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</si>
  <si>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</si>
  <si>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</si>
  <si>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</si>
  <si>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</si>
  <si>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</si>
  <si>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</si>
  <si>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</si>
  <si>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</si>
  <si>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</si>
  <si>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</si>
  <si>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</si>
  <si>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</si>
  <si>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</si>
  <si>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</si>
  <si>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</si>
  <si>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</si>
  <si>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</si>
  <si>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</si>
  <si>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</si>
  <si>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</si>
  <si>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</si>
  <si>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</si>
  <si>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</si>
  <si>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</si>
  <si>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</si>
  <si>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</si>
  <si>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</si>
  <si>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</si>
  <si>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</si>
  <si>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</si>
  <si>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</si>
  <si>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</si>
  <si>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</si>
  <si>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</si>
  <si>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</si>
  <si>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</si>
  <si>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</si>
  <si>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</si>
  <si>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</si>
  <si>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</si>
  <si>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</si>
  <si>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</si>
  <si>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</si>
  <si>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</si>
  <si>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</si>
  <si>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</si>
  <si>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</si>
  <si>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</si>
  <si>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</si>
  <si>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</si>
  <si>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</si>
  <si>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</si>
  <si>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</si>
  <si>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</si>
  <si>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</si>
  <si>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</si>
  <si>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</si>
  <si>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</si>
  <si>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</si>
  <si>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</si>
  <si>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</si>
  <si>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</si>
  <si>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</si>
  <si>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</si>
  <si>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</si>
  <si>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</si>
  <si>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</si>
  <si>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</si>
  <si>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</si>
  <si>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</si>
  <si>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</si>
  <si>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</si>
  <si>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</si>
  <si>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</si>
  <si>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</si>
  <si>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</si>
  <si>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</si>
  <si>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</si>
  <si>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</si>
  <si>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</si>
  <si>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</si>
  <si>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</si>
  <si>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</si>
  <si>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</si>
  <si>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</si>
  <si>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</si>
  <si>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</si>
  <si>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</si>
  <si>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</si>
  <si>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</si>
  <si>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</si>
  <si>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</si>
  <si>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</si>
  <si>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</si>
  <si>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</si>
  <si>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</si>
  <si>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</si>
  <si>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</si>
  <si>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</si>
  <si>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</si>
  <si>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</si>
  <si>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</si>
  <si>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</si>
  <si>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</si>
  <si>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</si>
  <si>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</si>
  <si>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</si>
  <si>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</si>
  <si>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</si>
  <si>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</si>
  <si>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</si>
  <si>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</si>
  <si>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</si>
  <si>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</si>
  <si>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</si>
  <si>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</si>
  <si>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</si>
  <si>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</si>
  <si>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</si>
  <si>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</si>
  <si>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</si>
  <si>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</si>
  <si>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</si>
  <si>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</si>
  <si>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</si>
  <si>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</si>
  <si>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</si>
  <si>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</si>
  <si>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</si>
  <si>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</si>
  <si>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</si>
  <si>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</si>
  <si>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</si>
  <si>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</si>
  <si>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</si>
  <si>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</si>
  <si>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</si>
  <si>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</si>
  <si>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</si>
  <si>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</si>
  <si>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</si>
  <si>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</si>
  <si>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</si>
  <si>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</si>
  <si>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</si>
  <si>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</si>
  <si>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</si>
  <si>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</si>
  <si>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</si>
  <si>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</si>
  <si>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</si>
  <si>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</si>
  <si>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</si>
  <si>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</si>
  <si>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</si>
  <si>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</si>
  <si>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</si>
  <si>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</si>
  <si>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</si>
  <si>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</si>
  <si>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</si>
  <si>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</si>
  <si>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</si>
  <si>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</si>
  <si>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</si>
  <si>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</si>
  <si>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</si>
  <si>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</si>
  <si>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</si>
  <si>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</si>
  <si>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</si>
  <si>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</si>
  <si>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</si>
  <si>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</si>
  <si>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</si>
  <si>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</si>
  <si>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</si>
  <si>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</si>
  <si>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</si>
  <si>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</si>
  <si>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</si>
  <si>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</si>
  <si>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</si>
  <si>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</si>
  <si>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</si>
  <si>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</si>
  <si>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</si>
  <si>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</si>
  <si>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</si>
  <si>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</si>
  <si>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</si>
  <si>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</si>
  <si>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</si>
  <si>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</si>
  <si>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</si>
  <si>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</si>
  <si>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</si>
  <si>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</si>
  <si>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</si>
  <si>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</si>
  <si>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</si>
  <si>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</si>
  <si>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</si>
  <si>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</si>
  <si>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</si>
  <si>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</si>
  <si>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</si>
  <si>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</si>
  <si>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</si>
  <si>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</si>
  <si>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</si>
  <si>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</si>
  <si>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</si>
  <si>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</si>
  <si>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</si>
  <si>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</si>
  <si>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</si>
  <si>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</si>
  <si>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</si>
  <si>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</si>
  <si>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</si>
  <si>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</si>
  <si>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</si>
  <si>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</si>
  <si>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</si>
  <si>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</si>
  <si>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</si>
  <si>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</si>
  <si>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</si>
  <si>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</si>
  <si>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</si>
  <si>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</si>
  <si>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</si>
  <si>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</si>
  <si>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</si>
  <si>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</si>
  <si>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</si>
  <si>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</si>
  <si>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</si>
  <si>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</si>
  <si>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</si>
  <si>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</si>
  <si>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</si>
  <si>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</si>
  <si>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</si>
  <si>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</si>
  <si>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</si>
  <si>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</si>
  <si>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</si>
  <si>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</si>
  <si>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</si>
  <si>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</si>
  <si>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</si>
  <si>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</si>
  <si>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</si>
  <si>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</si>
  <si>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</si>
  <si>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</si>
  <si>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</si>
  <si>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</si>
  <si>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</si>
  <si>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</si>
  <si>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</si>
  <si>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</si>
  <si>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</si>
  <si>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</si>
  <si>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</si>
  <si>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</si>
  <si>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</si>
  <si>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</si>
  <si>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</si>
  <si>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</si>
  <si>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</si>
  <si>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</si>
  <si>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</si>
  <si>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</si>
  <si>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</si>
  <si>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</si>
  <si>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</si>
  <si>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</si>
  <si>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</si>
  <si>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</si>
  <si>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</si>
  <si>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</si>
  <si>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</si>
  <si>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</si>
  <si>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</si>
  <si>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</si>
  <si>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</si>
  <si>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</si>
  <si>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</si>
  <si>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</si>
  <si>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</si>
  <si>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</si>
  <si>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</si>
  <si>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</si>
  <si>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</si>
  <si>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</si>
  <si>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</si>
  <si>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</si>
  <si>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</si>
  <si>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</si>
  <si>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</si>
  <si>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</si>
  <si>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</si>
  <si>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</si>
  <si>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</si>
  <si>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</si>
  <si>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</si>
  <si>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</si>
  <si>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</si>
  <si>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</si>
  <si>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</si>
  <si>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</si>
  <si>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</si>
  <si>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</si>
  <si>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</si>
  <si>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</si>
  <si>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</si>
  <si>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</si>
  <si>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</si>
  <si>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</si>
  <si>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</si>
  <si>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</si>
  <si>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</si>
  <si>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</si>
  <si>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</si>
  <si>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</si>
  <si>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</si>
  <si>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</si>
  <si>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</si>
  <si>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</si>
  <si>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</si>
  <si>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</si>
  <si>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</si>
  <si>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</si>
  <si>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</si>
  <si>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</si>
  <si>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</si>
  <si>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</si>
  <si>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</si>
  <si>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</si>
  <si>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</si>
  <si>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</si>
  <si>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</si>
  <si>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</si>
  <si>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</si>
  <si>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</si>
  <si>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</si>
  <si>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</si>
  <si>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</si>
  <si>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</si>
  <si>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</si>
  <si>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</si>
  <si>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</si>
  <si>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</si>
  <si>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</si>
  <si>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</si>
  <si>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</si>
  <si>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</si>
  <si>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</si>
  <si>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</si>
  <si>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</si>
  <si>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</si>
  <si>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</si>
  <si>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</si>
  <si>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</si>
  <si>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</si>
  <si>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</si>
  <si>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</si>
  <si>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</si>
  <si>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</si>
  <si>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</si>
  <si>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</si>
  <si>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</si>
  <si>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</si>
  <si>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</si>
  <si>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</si>
  <si>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</si>
  <si>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</si>
  <si>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</si>
  <si>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</si>
  <si>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</si>
  <si>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</si>
  <si>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</si>
  <si>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</si>
  <si>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</si>
  <si>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</si>
  <si>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</si>
  <si>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</si>
  <si>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</si>
  <si>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</si>
  <si>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</si>
  <si>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</si>
  <si>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</si>
  <si>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</si>
  <si>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</si>
  <si>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</si>
  <si>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</si>
  <si>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</si>
  <si>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</si>
  <si>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</si>
  <si>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</si>
  <si>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</si>
  <si>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</si>
  <si>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</si>
  <si>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</si>
  <si>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</si>
  <si>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</si>
  <si>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</si>
  <si>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</si>
  <si>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</si>
  <si>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</si>
  <si>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</si>
  <si>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</si>
  <si>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</si>
  <si>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</si>
  <si>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</si>
  <si>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</si>
  <si>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</si>
  <si>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</si>
  <si>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</si>
  <si>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</si>
  <si>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</si>
  <si>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</si>
  <si>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</si>
  <si>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</si>
  <si>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</si>
  <si>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</si>
  <si>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</si>
  <si>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</si>
  <si>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</si>
  <si>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</si>
  <si>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</si>
  <si>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</si>
  <si>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</si>
  <si>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</si>
  <si>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</si>
  <si>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</si>
  <si>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</si>
  <si>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</si>
  <si>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</si>
  <si>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</si>
  <si>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</si>
  <si>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</si>
  <si>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</si>
  <si>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</si>
  <si>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</si>
  <si>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</si>
  <si>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</si>
  <si>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</si>
  <si>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</si>
  <si>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</si>
  <si>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</si>
  <si>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</si>
  <si>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</si>
  <si>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</si>
  <si>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</si>
  <si>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</si>
  <si>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</si>
  <si>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</si>
  <si>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</si>
  <si>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</si>
  <si>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</si>
  <si>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</si>
  <si>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</si>
  <si>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</si>
  <si>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</si>
  <si>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</si>
  <si>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</si>
  <si>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</si>
  <si>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</si>
  <si>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</si>
  <si>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</si>
  <si>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</si>
  <si>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</si>
  <si>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</si>
  <si>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</si>
  <si>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</si>
  <si>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</si>
  <si>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</si>
  <si>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</si>
  <si>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</si>
  <si>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</si>
  <si>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</si>
  <si>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</si>
  <si>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</si>
  <si>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</si>
  <si>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</si>
  <si>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</si>
  <si>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</si>
  <si>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</si>
  <si>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</si>
  <si>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</si>
  <si>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</si>
  <si>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</si>
  <si>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</si>
  <si>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</si>
  <si>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</si>
  <si>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</si>
  <si>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</si>
  <si>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</si>
  <si>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</si>
  <si>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</si>
  <si>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</si>
  <si>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</si>
  <si>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</si>
  <si>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</si>
  <si>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</si>
  <si>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</si>
  <si>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</si>
  <si>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</si>
  <si>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</si>
  <si>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</si>
  <si>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</si>
  <si>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</si>
  <si>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</si>
  <si>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</si>
  <si>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</si>
  <si>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</si>
  <si>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</si>
  <si>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</si>
  <si>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</si>
  <si>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</si>
  <si>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</si>
  <si>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</si>
  <si>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</si>
  <si>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</si>
  <si>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</si>
  <si>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</si>
  <si>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</si>
  <si>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</si>
  <si>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</si>
  <si>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</si>
  <si>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</si>
  <si>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</si>
  <si>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</si>
  <si>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</si>
  <si>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</si>
  <si>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</si>
  <si>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</si>
  <si>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</si>
  <si>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</si>
  <si>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</si>
  <si>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</si>
  <si>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</si>
  <si>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</si>
  <si>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</si>
  <si>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</si>
  <si>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</si>
  <si>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</si>
  <si>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</si>
  <si>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</si>
  <si>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</si>
  <si>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</si>
  <si>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</si>
  <si>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</si>
  <si>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</si>
  <si>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</si>
  <si>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</si>
  <si>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</si>
  <si>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</si>
  <si>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</si>
  <si>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</si>
  <si>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</si>
  <si>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</si>
  <si>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</si>
  <si>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</si>
  <si>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</si>
  <si>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</si>
  <si>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</si>
  <si>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</si>
  <si>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</si>
  <si>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</si>
  <si>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</si>
  <si>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</si>
  <si>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</si>
  <si>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</si>
  <si>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</si>
  <si>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</si>
  <si>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</si>
  <si>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</si>
  <si>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</si>
  <si>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</si>
  <si>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</si>
  <si>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</si>
  <si>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</si>
  <si>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</si>
  <si>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</si>
  <si>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</si>
  <si>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</si>
  <si>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</si>
  <si>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</si>
  <si>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</si>
  <si>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</si>
  <si>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</si>
  <si>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</si>
  <si>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</si>
  <si>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</si>
  <si>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</si>
  <si>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</si>
  <si>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</si>
  <si>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</si>
  <si>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</si>
  <si>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</si>
  <si>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</si>
  <si>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</si>
  <si>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</si>
  <si>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</si>
  <si>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</si>
  <si>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</si>
  <si>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</si>
  <si>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</si>
  <si>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</si>
  <si>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</si>
  <si>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</si>
  <si>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</si>
  <si>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</si>
  <si>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</si>
  <si>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</si>
  <si>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</si>
  <si>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</si>
  <si>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</si>
  <si>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</si>
  <si>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</si>
  <si>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</si>
  <si>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</si>
  <si>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</si>
  <si>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</si>
  <si>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</si>
  <si>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</si>
  <si>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</si>
  <si>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</si>
  <si>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</si>
  <si>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</si>
  <si>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</si>
  <si>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</si>
  <si>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</si>
  <si>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</si>
  <si>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</si>
  <si>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</si>
  <si>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</si>
  <si>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</si>
  <si>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</si>
  <si>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</si>
  <si>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</si>
  <si>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</si>
  <si>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</si>
  <si>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</si>
  <si>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</si>
  <si>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</si>
  <si>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</si>
  <si>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</si>
  <si>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</si>
  <si>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</si>
  <si>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</si>
  <si>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</si>
  <si>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</si>
  <si>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</si>
  <si>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</si>
  <si>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</si>
  <si>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</si>
  <si>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</si>
  <si>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</si>
  <si>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</si>
  <si>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</si>
  <si>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</si>
  <si>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</si>
  <si>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</si>
  <si>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</si>
  <si>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</si>
  <si>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</si>
  <si>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</si>
  <si>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</si>
  <si>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</si>
  <si>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</si>
  <si>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</si>
  <si>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</si>
  <si>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</si>
  <si>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</si>
  <si>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</si>
  <si>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</si>
  <si>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</si>
  <si>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</si>
  <si>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</si>
  <si>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</si>
  <si>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</si>
  <si>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</si>
  <si>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</si>
  <si>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</si>
  <si>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</si>
  <si>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</si>
  <si>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</si>
  <si>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</si>
  <si>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</si>
  <si>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</si>
  <si>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</si>
  <si>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</si>
  <si>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</si>
  <si>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</si>
  <si>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</si>
  <si>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</si>
  <si>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</si>
  <si>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</si>
  <si>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</si>
  <si>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</si>
  <si>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</si>
  <si>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</si>
  <si>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</si>
  <si>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</si>
  <si>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</si>
  <si>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</si>
  <si>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</si>
  <si>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</si>
  <si>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</si>
  <si>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</si>
  <si>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</si>
  <si>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</si>
  <si>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</si>
  <si>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</si>
  <si>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</si>
  <si>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</si>
  <si>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</si>
  <si>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</si>
  <si>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</si>
  <si>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</si>
  <si>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</si>
  <si>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</si>
  <si>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</si>
  <si>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</si>
  <si>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</si>
  <si>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</si>
  <si>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</si>
  <si>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</si>
  <si>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</si>
  <si>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</si>
  <si>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</si>
  <si>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</si>
  <si>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</si>
  <si>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</si>
  <si>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</si>
  <si>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</si>
  <si>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</si>
  <si>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</si>
  <si>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</si>
  <si>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</si>
  <si>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</si>
  <si>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</si>
  <si>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</si>
  <si>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</si>
  <si>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</si>
  <si>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</si>
  <si>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</si>
  <si>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</si>
  <si>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</si>
  <si>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</si>
  <si>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</si>
  <si>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</si>
  <si>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</si>
  <si>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</si>
  <si>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</si>
  <si>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</si>
  <si>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</si>
  <si>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</si>
  <si>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</si>
  <si>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</si>
  <si>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</si>
  <si>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</si>
  <si>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</si>
  <si>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</si>
  <si>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</si>
  <si>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</si>
  <si>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</si>
  <si>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</si>
  <si>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</si>
  <si>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</si>
  <si>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</si>
  <si>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</si>
  <si>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</si>
  <si>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</si>
  <si>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</si>
  <si>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</si>
  <si>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</si>
  <si>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</si>
  <si>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</si>
  <si>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</si>
  <si>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</si>
  <si>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</si>
  <si>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</si>
  <si>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</si>
  <si>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</si>
  <si>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</si>
  <si>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</si>
  <si>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</si>
  <si>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</si>
  <si>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</si>
  <si>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</si>
  <si>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</si>
  <si>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</si>
  <si>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</si>
  <si>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</si>
  <si>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</si>
  <si>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</si>
  <si>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</si>
  <si>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</si>
  <si>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</si>
  <si>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</si>
  <si>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</si>
  <si>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</si>
  <si>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</si>
  <si>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</si>
  <si>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</si>
  <si>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</si>
  <si>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</si>
  <si>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</si>
  <si>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</si>
  <si>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</si>
  <si>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</si>
  <si>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</si>
  <si>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</si>
  <si>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</si>
  <si>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</si>
  <si>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</si>
  <si>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</si>
  <si>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</si>
  <si>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</si>
  <si>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</si>
  <si>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</si>
  <si>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</si>
  <si>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</si>
  <si>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</si>
  <si>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</si>
  <si>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</si>
  <si>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</si>
  <si>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</si>
  <si>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</si>
  <si>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</si>
  <si>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</si>
  <si>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</si>
  <si>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</si>
  <si>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</si>
  <si>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</si>
  <si>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</si>
  <si>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</si>
  <si>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</si>
  <si>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</si>
  <si>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</si>
  <si>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</si>
  <si>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</si>
  <si>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</si>
  <si>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</si>
  <si>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</si>
  <si>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</si>
  <si>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</si>
  <si>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</si>
  <si>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</si>
  <si>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</si>
  <si>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</si>
  <si>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</si>
  <si>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</si>
  <si>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</si>
  <si>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</si>
  <si>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</si>
  <si>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</si>
  <si>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</si>
  <si>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</si>
  <si>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</si>
  <si>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</si>
  <si>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</si>
  <si>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</si>
  <si>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</si>
  <si>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</si>
  <si>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</si>
  <si>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</si>
  <si>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</si>
  <si>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</si>
  <si>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</si>
  <si>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</si>
  <si>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</si>
  <si>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</si>
  <si>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</si>
  <si>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</si>
  <si>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</si>
  <si>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</si>
  <si>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</si>
  <si>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</si>
  <si>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</si>
  <si>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</si>
  <si>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</si>
  <si>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</si>
  <si>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</si>
  <si>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</si>
  <si>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</si>
  <si>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</si>
  <si>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</si>
  <si>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</si>
  <si>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</si>
  <si>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</si>
  <si>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</si>
  <si>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</si>
  <si>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</si>
  <si>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</si>
  <si>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</si>
  <si>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</si>
  <si>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</si>
  <si>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</si>
  <si>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</si>
  <si>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</si>
  <si>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</si>
  <si>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</si>
  <si>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</si>
  <si>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</si>
  <si>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</si>
  <si>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</si>
  <si>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</si>
  <si>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</si>
  <si>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</si>
  <si>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</si>
  <si>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</si>
  <si>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</si>
  <si>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</si>
  <si>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</si>
  <si>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</si>
  <si>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</si>
  <si>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</si>
  <si>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</si>
  <si>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</si>
  <si>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</si>
  <si>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</si>
  <si>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</si>
  <si>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</si>
  <si>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</si>
  <si>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</si>
  <si>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</si>
  <si>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</si>
  <si>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</si>
  <si>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</si>
  <si>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</si>
  <si>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</si>
  <si>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</si>
  <si>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</si>
  <si>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</si>
  <si>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</si>
  <si>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</si>
  <si>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</si>
  <si>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</si>
  <si>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</si>
  <si>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</si>
  <si>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</si>
  <si>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</si>
  <si>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</si>
  <si>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</si>
  <si>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</si>
  <si>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</si>
  <si>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</si>
  <si>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</si>
  <si>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</si>
  <si>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</si>
  <si>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</si>
  <si>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</si>
  <si>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</si>
  <si>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</si>
  <si>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</si>
  <si>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</si>
  <si>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</si>
  <si>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</si>
  <si>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</si>
  <si>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</si>
  <si>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</si>
  <si>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</si>
  <si>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</si>
  <si>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</si>
  <si>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</si>
  <si>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</si>
  <si>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</si>
  <si>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</si>
  <si>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</si>
  <si>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</si>
  <si>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</si>
  <si>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</si>
  <si>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</si>
  <si>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</si>
  <si>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</si>
  <si>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</si>
  <si>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</si>
  <si>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</si>
  <si>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</si>
  <si>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</si>
  <si>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</si>
  <si>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</si>
  <si>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</si>
  <si>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</si>
  <si>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</si>
  <si>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</si>
  <si>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</si>
  <si>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</si>
  <si>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</si>
  <si>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</si>
  <si>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</si>
  <si>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</si>
  <si>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</si>
  <si>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</si>
  <si>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</si>
  <si>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</si>
  <si>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</si>
  <si>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</si>
  <si>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</si>
  <si>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</si>
  <si>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</si>
  <si>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</si>
  <si>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</si>
  <si>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</si>
  <si>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</si>
  <si>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</si>
  <si>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</si>
  <si>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</si>
  <si>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</si>
  <si>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</si>
  <si>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</si>
  <si>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</si>
  <si>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</si>
  <si>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</si>
  <si>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</si>
  <si>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</si>
  <si>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</si>
  <si>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</si>
  <si>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</si>
  <si>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</si>
  <si>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</si>
  <si>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</si>
  <si>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</si>
  <si>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</si>
  <si>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</si>
  <si>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</si>
  <si>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</si>
  <si>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</si>
  <si>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</si>
  <si>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</si>
  <si>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</si>
  <si>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</si>
  <si>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</si>
  <si>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</si>
  <si>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</si>
  <si>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</si>
  <si>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</si>
  <si>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</si>
  <si>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</si>
  <si>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</si>
  <si>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</si>
  <si>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</si>
  <si>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</si>
  <si>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</si>
  <si>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</si>
  <si>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</si>
  <si>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</si>
  <si>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</si>
  <si>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</si>
  <si>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</si>
  <si>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</si>
  <si>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</si>
  <si>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</si>
  <si>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</si>
  <si>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</si>
  <si>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</si>
  <si>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</si>
  <si>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</si>
  <si>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</si>
  <si>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</si>
  <si>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</si>
  <si>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</si>
  <si>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</si>
  <si>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</si>
  <si>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</si>
  <si>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</si>
  <si>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</si>
  <si>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</si>
  <si>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</si>
  <si>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</si>
  <si>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</si>
  <si>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</si>
  <si>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</si>
  <si>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</si>
  <si>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</si>
  <si>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</si>
  <si>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</si>
  <si>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</si>
  <si>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</si>
  <si>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</si>
  <si>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</si>
  <si>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</si>
  <si>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</si>
  <si>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</si>
  <si>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</si>
  <si>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</si>
  <si>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</si>
  <si>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</si>
  <si>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</si>
  <si>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</si>
  <si>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</si>
  <si>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</si>
  <si>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</si>
  <si>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</si>
  <si>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</si>
  <si>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</si>
  <si>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</si>
  <si>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</si>
  <si>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</si>
  <si>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</si>
  <si>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</si>
  <si>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</si>
  <si>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</si>
  <si>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</si>
  <si>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</si>
  <si>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</si>
  <si>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</si>
  <si>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</si>
  <si>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</si>
  <si>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</si>
  <si>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</si>
  <si>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</si>
  <si>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</si>
  <si>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</si>
  <si>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</si>
  <si>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</si>
  <si>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</si>
  <si>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</si>
  <si>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</si>
  <si>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</si>
  <si>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</si>
  <si>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</si>
  <si>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</si>
  <si>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</si>
  <si>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</si>
  <si>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</si>
  <si>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</si>
  <si>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</si>
  <si>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</si>
  <si>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</si>
  <si>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</si>
  <si>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</si>
  <si>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</si>
  <si>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</si>
  <si>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</si>
  <si>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</si>
  <si>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</si>
  <si>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</si>
  <si>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</si>
  <si>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</si>
  <si>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</si>
  <si>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</si>
  <si>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</si>
  <si>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</si>
  <si>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</si>
  <si>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</si>
  <si>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</si>
  <si>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</si>
  <si>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</si>
  <si>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</si>
  <si>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</si>
  <si>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</si>
  <si>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</si>
  <si>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</si>
  <si>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</si>
  <si>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</si>
  <si>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</si>
  <si>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</si>
  <si>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</si>
  <si>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</si>
  <si>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</si>
  <si>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</si>
  <si>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</si>
  <si>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</si>
  <si>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</si>
  <si>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</si>
  <si>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</si>
  <si>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</si>
  <si>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</si>
  <si>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</si>
  <si>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</si>
  <si>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</si>
  <si>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</si>
  <si>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</si>
  <si>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</si>
  <si>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</si>
  <si>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</si>
  <si>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</si>
  <si>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</si>
  <si>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</si>
  <si>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</si>
  <si>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</si>
  <si>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</si>
  <si>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</si>
  <si>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</si>
  <si>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</si>
  <si>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</si>
  <si>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</si>
  <si>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</si>
  <si>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</si>
  <si>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</si>
  <si>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</si>
  <si>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</si>
  <si>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</si>
  <si>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</si>
  <si>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</si>
  <si>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</si>
  <si>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</si>
  <si>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</si>
  <si>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</si>
  <si>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</si>
  <si>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</si>
  <si>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</si>
  <si>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</si>
  <si>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</si>
  <si>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</si>
  <si>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</si>
  <si>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</si>
  <si>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</si>
  <si>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</si>
  <si>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</si>
  <si>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</si>
  <si>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</si>
  <si>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</si>
  <si>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</si>
  <si>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</si>
  <si>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</si>
  <si>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</si>
  <si>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</si>
  <si>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</si>
  <si>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</si>
  <si>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</si>
  <si>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</si>
  <si>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</si>
  <si>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</si>
  <si>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</si>
  <si>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</si>
  <si>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</si>
  <si>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</si>
  <si>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</si>
  <si>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</si>
  <si>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</si>
  <si>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</si>
  <si>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</si>
  <si>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</si>
  <si>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</si>
  <si>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</si>
  <si>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</si>
  <si>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</si>
  <si>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</si>
  <si>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</si>
  <si>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</si>
  <si>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</si>
  <si>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</si>
  <si>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</si>
  <si>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</si>
  <si>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</si>
  <si>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</si>
  <si>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</si>
  <si>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</si>
  <si>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</si>
  <si>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</si>
  <si>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</si>
  <si>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</si>
  <si>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</si>
  <si>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</si>
  <si>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</si>
  <si>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</si>
  <si>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</si>
  <si>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</si>
  <si>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</si>
  <si>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</si>
  <si>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</si>
  <si>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</si>
  <si>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</si>
  <si>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</si>
  <si>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</si>
  <si>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</si>
  <si>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</si>
  <si>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</si>
  <si>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</si>
  <si>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</si>
  <si>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</si>
  <si>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</si>
  <si>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</si>
  <si>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</si>
  <si>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</si>
  <si>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</si>
  <si>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</si>
  <si>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</si>
  <si>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</si>
  <si>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</si>
  <si>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</si>
  <si>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</si>
  <si>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</si>
  <si>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</si>
  <si>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</si>
  <si>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</si>
  <si>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</si>
  <si>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</si>
  <si>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</si>
  <si>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</si>
  <si>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</si>
  <si>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</si>
  <si>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</si>
  <si>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</si>
  <si>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</si>
  <si>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</si>
  <si>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</si>
  <si>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</si>
  <si>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</si>
  <si>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</si>
  <si>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</si>
  <si>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</si>
  <si>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</si>
  <si>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</si>
  <si>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</si>
  <si>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</si>
  <si>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</si>
  <si>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</si>
  <si>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</si>
  <si>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</si>
  <si>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</si>
  <si>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</si>
  <si>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</si>
  <si>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</si>
  <si>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</si>
  <si>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</si>
  <si>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</si>
  <si>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</si>
  <si>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</si>
  <si>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</si>
  <si>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</si>
  <si>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</si>
  <si>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</si>
  <si>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</si>
  <si>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</si>
  <si>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</si>
  <si>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</si>
  <si>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</si>
  <si>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</si>
  <si>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</si>
  <si>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</si>
  <si>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</si>
  <si>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</si>
  <si>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</si>
  <si>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</si>
  <si>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</si>
  <si>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</si>
  <si>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</si>
  <si>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</si>
  <si>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</si>
  <si>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</si>
  <si>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</si>
  <si>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</si>
  <si>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</si>
  <si>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</si>
  <si>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</si>
  <si>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</si>
  <si>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</si>
  <si>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</si>
  <si>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</si>
  <si>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</si>
  <si>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</si>
  <si>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</si>
  <si>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</si>
  <si>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</si>
  <si>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</si>
  <si>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</si>
  <si>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</si>
  <si>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</si>
  <si>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</si>
  <si>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</si>
  <si>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</si>
  <si>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</si>
  <si>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</si>
  <si>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</si>
  <si>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</si>
  <si>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</si>
  <si>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</si>
  <si>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</si>
  <si>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</si>
  <si>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</si>
  <si>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</si>
  <si>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</si>
  <si>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</si>
  <si>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</si>
  <si>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</si>
  <si>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</si>
  <si>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</si>
  <si>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</si>
  <si>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</si>
  <si>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</si>
  <si>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</si>
  <si>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</si>
  <si>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</si>
  <si>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</si>
  <si>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</si>
  <si>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</si>
  <si>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</si>
  <si>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</si>
  <si>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</si>
  <si>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</si>
  <si>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</si>
  <si>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</si>
  <si>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</si>
  <si>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</si>
  <si>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</si>
  <si>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</si>
  <si>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</si>
  <si>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</si>
  <si>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</si>
  <si>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</si>
  <si>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</si>
  <si>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</si>
  <si>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</si>
  <si>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</si>
  <si>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</si>
  <si>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</si>
  <si>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</si>
  <si>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</si>
  <si>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</si>
  <si>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</si>
  <si>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</si>
  <si>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</si>
  <si>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</si>
  <si>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</si>
  <si>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</si>
  <si>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</si>
  <si>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</si>
  <si>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</si>
  <si>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</si>
  <si>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</si>
  <si>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</si>
  <si>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</si>
  <si>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</si>
  <si>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</si>
  <si>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</si>
  <si>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</si>
  <si>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</si>
  <si>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</si>
  <si>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</si>
  <si>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</si>
  <si>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</si>
  <si>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</si>
  <si>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</si>
  <si>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</si>
  <si>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</si>
  <si>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</si>
  <si>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</si>
  <si>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</si>
  <si>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</si>
  <si>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</si>
  <si>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</si>
  <si>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</si>
  <si>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</si>
  <si>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</si>
  <si>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</si>
  <si>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</si>
  <si>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</si>
  <si>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</si>
  <si>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</si>
  <si>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</si>
  <si>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</si>
  <si>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</si>
  <si>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</si>
  <si>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</si>
  <si>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</si>
  <si>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</si>
  <si>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</si>
  <si>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</si>
  <si>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</si>
  <si>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</si>
  <si>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</si>
  <si>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</si>
  <si>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</si>
  <si>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</si>
  <si>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</si>
  <si>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</si>
  <si>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</si>
  <si>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</si>
  <si>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</si>
  <si>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</si>
  <si>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</si>
  <si>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</si>
  <si>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</si>
  <si>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</si>
  <si>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</si>
  <si>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</si>
  <si>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</si>
  <si>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</si>
  <si>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</si>
  <si>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</si>
  <si>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</si>
  <si>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</si>
  <si>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</si>
  <si>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</si>
  <si>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</si>
  <si>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</si>
  <si>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</si>
  <si>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</si>
  <si>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</si>
  <si>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</si>
  <si>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</si>
  <si>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</si>
  <si>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</si>
  <si>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</si>
  <si>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</si>
  <si>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</si>
  <si>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</si>
  <si>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</si>
  <si>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</si>
  <si>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</si>
  <si>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</si>
  <si>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</si>
  <si>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</si>
  <si>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</si>
  <si>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</si>
  <si>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</si>
  <si>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</si>
  <si>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</si>
  <si>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</si>
  <si>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</si>
  <si>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</si>
  <si>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</si>
  <si>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</si>
  <si>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</si>
  <si>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</si>
  <si>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</si>
  <si>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</si>
  <si>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</si>
  <si>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</si>
  <si>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</si>
  <si>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</si>
  <si>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</si>
  <si>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</si>
  <si>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</si>
  <si>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</si>
  <si>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</si>
  <si>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</si>
  <si>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</si>
  <si>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</si>
  <si>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</si>
  <si>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</si>
  <si>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</si>
  <si>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</si>
  <si>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</si>
  <si>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</si>
  <si>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</si>
  <si>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</si>
  <si>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</si>
  <si>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</si>
  <si>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</si>
  <si>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</si>
  <si>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</si>
  <si>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</si>
  <si>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</si>
  <si>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</si>
  <si>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</si>
  <si>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</si>
  <si>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</si>
  <si>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</si>
  <si>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</si>
  <si>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</si>
  <si>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</si>
  <si>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</si>
  <si>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</si>
  <si>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</si>
  <si>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</si>
  <si>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</si>
  <si>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</si>
  <si>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</si>
  <si>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</si>
  <si>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</si>
  <si>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</si>
  <si>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</si>
  <si>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</si>
  <si>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</si>
  <si>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</si>
  <si>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</si>
  <si>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</si>
  <si>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</si>
  <si>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</si>
  <si>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</si>
  <si>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</si>
  <si>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</si>
  <si>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</si>
  <si>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</si>
  <si>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</si>
  <si>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</si>
  <si>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</si>
  <si>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</si>
  <si>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</si>
  <si>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</si>
  <si>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</si>
  <si>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</si>
  <si>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</si>
  <si>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</si>
  <si>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</si>
  <si>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</si>
  <si>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</si>
  <si>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</si>
  <si>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</si>
  <si>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</si>
  <si>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</si>
  <si>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</si>
  <si>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</si>
  <si>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</si>
  <si>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</si>
  <si>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</si>
  <si>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</si>
  <si>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</si>
  <si>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</si>
  <si>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</si>
  <si>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</si>
  <si>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</si>
  <si>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</si>
  <si>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</si>
  <si>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</si>
  <si>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</si>
  <si>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</si>
  <si>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</si>
  <si>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</si>
  <si>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</si>
  <si>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</si>
  <si>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</si>
  <si>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</si>
  <si>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</si>
  <si>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</si>
  <si>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</si>
  <si>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</si>
  <si>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</si>
  <si>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</si>
  <si>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</si>
  <si>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</si>
  <si>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</si>
  <si>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</si>
  <si>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</si>
  <si>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</si>
  <si>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</si>
  <si>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</si>
  <si>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</si>
  <si>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</si>
  <si>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</si>
  <si>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</si>
  <si>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</si>
  <si>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</si>
  <si>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</si>
  <si>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</si>
  <si>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</si>
  <si>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</si>
  <si>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</si>
  <si>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</si>
  <si>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</si>
  <si>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</si>
  <si>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</si>
  <si>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</si>
  <si>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</si>
  <si>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</si>
  <si>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</si>
  <si>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</si>
  <si>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</si>
  <si>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</si>
  <si>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</si>
  <si>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</si>
  <si>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</si>
  <si>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</si>
  <si>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</si>
  <si>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</si>
  <si>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</si>
  <si>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</si>
  <si>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</si>
  <si>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</si>
  <si>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</si>
  <si>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</si>
  <si>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</si>
  <si>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</si>
  <si>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</si>
  <si>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</si>
  <si>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</si>
  <si>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</si>
  <si>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</si>
  <si>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</si>
  <si>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</si>
  <si>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</si>
  <si>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</si>
  <si>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</si>
  <si>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</si>
  <si>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</si>
  <si>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</si>
  <si>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</si>
  <si>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</si>
  <si>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</si>
  <si>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</si>
  <si>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</si>
  <si>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</si>
  <si>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</si>
  <si>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</si>
  <si>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</si>
  <si>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</si>
  <si>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</si>
  <si>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</si>
  <si>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</si>
  <si>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</si>
  <si>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</si>
  <si>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</si>
  <si>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</si>
  <si>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</si>
  <si>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</si>
  <si>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</si>
  <si>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</si>
  <si>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</si>
  <si>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</si>
  <si>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</si>
  <si>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</si>
  <si>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</si>
  <si>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</si>
  <si>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</si>
  <si>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</si>
  <si>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</si>
  <si>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</si>
  <si>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</si>
  <si>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</si>
  <si>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</si>
  <si>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</si>
  <si>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</si>
  <si>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</si>
  <si>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</si>
  <si>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</si>
  <si>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</si>
  <si>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</si>
  <si>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</si>
  <si>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</si>
  <si>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</si>
  <si>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</si>
  <si>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</si>
  <si>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</si>
  <si>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</si>
  <si>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</si>
  <si>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</si>
  <si>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</si>
  <si>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</si>
  <si>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</si>
  <si>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</si>
  <si>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</si>
  <si>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</si>
  <si>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</si>
  <si>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</si>
  <si>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</si>
  <si>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</si>
  <si>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</si>
  <si>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</si>
  <si>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</si>
  <si>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</si>
  <si>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</si>
  <si>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</si>
  <si>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</si>
  <si>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</si>
  <si>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</si>
  <si>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</si>
  <si>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</si>
  <si>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</si>
  <si>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</si>
  <si>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</si>
  <si>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</si>
  <si>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</si>
  <si>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</si>
  <si>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</si>
  <si>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</si>
  <si>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</si>
  <si>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</si>
  <si>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</si>
  <si>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</si>
  <si>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</si>
  <si>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</si>
  <si>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</si>
  <si>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</si>
  <si>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</si>
  <si>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</si>
  <si>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</si>
  <si>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</si>
  <si>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</si>
  <si>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</si>
  <si>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</si>
  <si>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</si>
  <si>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</si>
  <si>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</si>
  <si>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</si>
  <si>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</si>
  <si>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</si>
  <si>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</si>
  <si>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</si>
  <si>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</si>
  <si>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</si>
  <si>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</si>
  <si>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</si>
  <si>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</si>
  <si>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</si>
  <si>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</si>
  <si>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</si>
  <si>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</si>
  <si>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</si>
  <si>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</si>
  <si>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</si>
  <si>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</si>
  <si>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</si>
  <si>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</si>
  <si>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</si>
  <si>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</si>
  <si>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</si>
  <si>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</si>
  <si>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</si>
  <si>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</si>
  <si>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</si>
  <si>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</si>
  <si>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</si>
  <si>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</si>
  <si>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</si>
  <si>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</si>
  <si>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</si>
  <si>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</si>
  <si>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</si>
  <si>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</si>
  <si>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</si>
  <si>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</si>
  <si>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</si>
  <si>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</si>
  <si>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</si>
  <si>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</si>
  <si>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</si>
  <si>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</si>
  <si>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</si>
  <si>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</si>
  <si>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</si>
  <si>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</si>
  <si>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</si>
  <si>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</si>
  <si>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</si>
  <si>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</si>
  <si>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</si>
  <si>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</si>
  <si>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</si>
  <si>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</si>
  <si>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</si>
  <si>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</si>
  <si>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</si>
  <si>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</si>
  <si>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</si>
  <si>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</si>
  <si>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</si>
  <si>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</si>
  <si>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</si>
  <si>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</si>
  <si>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</si>
  <si>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</si>
  <si>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</si>
  <si>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</si>
  <si>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</si>
  <si>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</si>
  <si>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</si>
  <si>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</si>
  <si>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</si>
  <si>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</si>
  <si>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</si>
  <si>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</si>
  <si>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</si>
  <si>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</si>
  <si>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</si>
  <si>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</si>
  <si>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</si>
  <si>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</si>
  <si>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</si>
  <si>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</si>
  <si>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</si>
  <si>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</si>
  <si>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</si>
  <si>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</si>
  <si>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</si>
  <si>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</si>
  <si>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</si>
  <si>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</si>
  <si>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</si>
  <si>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</si>
  <si>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</si>
  <si>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</si>
  <si>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</si>
  <si>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</si>
  <si>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</si>
  <si>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</si>
  <si>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</si>
  <si>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</si>
  <si>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</si>
  <si>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</si>
  <si>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</si>
  <si>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</si>
  <si>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</si>
  <si>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</si>
  <si>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</si>
  <si>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</si>
  <si>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</si>
  <si>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</si>
  <si>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</si>
  <si>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</si>
  <si>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</si>
  <si>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</si>
  <si>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</si>
  <si>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</si>
  <si>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</si>
  <si>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</si>
  <si>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</si>
  <si>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</si>
  <si>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</si>
  <si>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</si>
  <si>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</si>
  <si>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</si>
  <si>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</si>
  <si>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</si>
  <si>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</si>
  <si>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</si>
  <si>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</si>
  <si>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</si>
  <si>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</si>
  <si>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</si>
  <si>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</si>
  <si>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</si>
  <si>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</si>
  <si>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</si>
  <si>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</si>
  <si>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</si>
  <si>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</si>
  <si>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</si>
  <si>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</si>
  <si>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</si>
  <si>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</si>
  <si>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</si>
  <si>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</si>
  <si>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</si>
  <si>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</si>
  <si>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</si>
  <si>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</si>
  <si>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</si>
  <si>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</si>
  <si>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</si>
  <si>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</si>
  <si>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</si>
  <si>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</si>
  <si>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</si>
  <si>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</si>
  <si>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</si>
  <si>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</si>
  <si>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</si>
  <si>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</si>
  <si>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</si>
  <si>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</si>
  <si>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</si>
  <si>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</si>
  <si>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</si>
  <si>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</si>
  <si>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</si>
  <si>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</si>
  <si>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</si>
  <si>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</si>
  <si>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</si>
  <si>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</si>
  <si>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</si>
  <si>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</si>
  <si>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</si>
  <si>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</si>
  <si>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</si>
  <si>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</si>
  <si>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</si>
  <si>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</si>
  <si>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</si>
  <si>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</si>
  <si>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</si>
  <si>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</si>
  <si>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</si>
  <si>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</si>
  <si>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</si>
  <si>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</si>
  <si>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</si>
  <si>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</si>
  <si>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</si>
  <si>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</si>
  <si>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</si>
  <si>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</si>
  <si>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</si>
  <si>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</si>
  <si>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</si>
  <si>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</si>
  <si>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</si>
  <si>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</si>
  <si>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</si>
  <si>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</si>
  <si>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</si>
  <si>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</si>
  <si>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</si>
  <si>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</si>
  <si>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</si>
  <si>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</si>
  <si>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</si>
  <si>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</si>
  <si>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</si>
  <si>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</si>
  <si>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</si>
  <si>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</si>
  <si>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</si>
  <si>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</si>
  <si>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</si>
  <si>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</si>
  <si>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</si>
  <si>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</si>
  <si>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</si>
  <si>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</si>
  <si>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</si>
  <si>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</si>
  <si>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</si>
  <si>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</si>
  <si>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</si>
  <si>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</si>
  <si>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</si>
  <si>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</si>
  <si>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</si>
  <si>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</si>
  <si>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</si>
  <si>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</si>
  <si>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</si>
  <si>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</si>
  <si>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</si>
  <si>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</si>
  <si>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</si>
  <si>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</si>
  <si>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</si>
  <si>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</si>
  <si>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</si>
  <si>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</si>
  <si>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</si>
  <si>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</si>
  <si>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</si>
  <si>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</si>
  <si>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</si>
  <si>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</si>
  <si>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</si>
  <si>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</si>
  <si>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</si>
  <si>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</si>
  <si>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</si>
  <si>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</si>
  <si>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</si>
  <si>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</si>
  <si>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</si>
  <si>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</si>
  <si>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</si>
  <si>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</si>
  <si>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</si>
  <si>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</si>
  <si>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</si>
  <si>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</si>
  <si>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</si>
  <si>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</si>
  <si>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</si>
  <si>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</si>
  <si>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</si>
  <si>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</si>
  <si>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</si>
  <si>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</si>
  <si>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</si>
  <si>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</si>
  <si>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</si>
  <si>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</si>
  <si>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</si>
  <si>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</si>
  <si>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</si>
  <si>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</si>
  <si>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</si>
  <si>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</si>
  <si>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</si>
  <si>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</si>
  <si>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</si>
  <si>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</si>
  <si>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</si>
  <si>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</si>
  <si>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</si>
  <si>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</si>
  <si>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</si>
  <si>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</si>
  <si>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</si>
  <si>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</si>
  <si>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</si>
  <si>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</si>
  <si>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</si>
  <si>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</si>
  <si>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</si>
  <si>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</si>
  <si>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</si>
  <si>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</si>
  <si>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</si>
  <si>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</si>
  <si>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</si>
  <si>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</si>
  <si>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</si>
  <si>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</si>
  <si>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</si>
  <si>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</si>
  <si>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</si>
  <si>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</si>
  <si>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</si>
  <si>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</si>
  <si>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</si>
  <si>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</si>
  <si>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</si>
  <si>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</si>
  <si>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</si>
  <si>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</si>
  <si>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</si>
  <si>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</si>
  <si>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</si>
  <si>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</si>
  <si>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</si>
  <si>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</si>
  <si>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</si>
  <si>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</si>
  <si>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</si>
  <si>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</si>
  <si>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</si>
  <si>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</si>
  <si>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</si>
  <si>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</si>
  <si>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</si>
  <si>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</si>
  <si>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</si>
  <si>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</si>
  <si>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</si>
  <si>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</si>
  <si>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</si>
  <si>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</si>
  <si>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</si>
  <si>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</si>
  <si>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</si>
  <si>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</si>
  <si>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</si>
  <si>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</si>
  <si>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</si>
  <si>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</si>
  <si>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</si>
  <si>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</si>
  <si>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</si>
  <si>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</si>
  <si>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</si>
  <si>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</si>
  <si>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</si>
  <si>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</si>
  <si>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</si>
  <si>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</si>
  <si>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</si>
  <si>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</si>
  <si>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</si>
  <si>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</si>
  <si>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</si>
  <si>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</si>
  <si>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</si>
  <si>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</si>
  <si>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</si>
  <si>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</si>
  <si>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</si>
  <si>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</si>
  <si>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</si>
  <si>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</si>
  <si>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</si>
  <si>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</si>
  <si>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</si>
  <si>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</si>
  <si>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</si>
  <si>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</si>
  <si>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</si>
  <si>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</si>
  <si>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</si>
  <si>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</si>
  <si>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</si>
  <si>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</si>
  <si>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</si>
  <si>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</si>
  <si>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</si>
  <si>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</si>
  <si>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</si>
  <si>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</si>
  <si>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</si>
  <si>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</si>
  <si>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</si>
  <si>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</si>
  <si>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</si>
  <si>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</si>
  <si>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</si>
  <si>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</si>
  <si>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</si>
  <si>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</si>
  <si>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</si>
  <si>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</si>
  <si>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</si>
  <si>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</si>
  <si>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</si>
  <si>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</si>
  <si>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</si>
  <si>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</si>
  <si>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</si>
  <si>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</si>
  <si>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</si>
  <si>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</si>
  <si>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</si>
  <si>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</si>
  <si>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</si>
  <si>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</si>
  <si>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</si>
  <si>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</si>
  <si>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</si>
  <si>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</si>
  <si>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</si>
  <si>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</si>
  <si>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</si>
  <si>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</si>
  <si>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</si>
  <si>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</si>
  <si>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</si>
  <si>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</si>
  <si>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</si>
  <si>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</si>
  <si>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</si>
  <si>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</si>
  <si>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</si>
  <si>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</si>
  <si>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</si>
  <si>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</si>
  <si>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</si>
  <si>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</si>
  <si>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</si>
  <si>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</si>
  <si>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</si>
  <si>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</si>
  <si>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</si>
  <si>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</si>
  <si>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</si>
  <si>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</si>
  <si>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</si>
  <si>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</si>
  <si>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</si>
  <si>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</si>
  <si>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</si>
  <si>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</si>
  <si>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</si>
  <si>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</si>
  <si>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</si>
  <si>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</si>
  <si>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</si>
  <si>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</si>
  <si>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</si>
  <si>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</si>
  <si>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</si>
  <si>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</si>
  <si>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</si>
  <si>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</si>
  <si>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</si>
  <si>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</si>
  <si>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</si>
  <si>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</si>
  <si>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</si>
  <si>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</si>
  <si>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</si>
  <si>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</si>
  <si>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</si>
  <si>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</si>
  <si>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</si>
  <si>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</si>
  <si>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</si>
  <si>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</si>
  <si>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</si>
  <si>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</si>
  <si>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</si>
  <si>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</si>
  <si>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</si>
  <si>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</si>
  <si>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</si>
  <si>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</si>
  <si>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</si>
  <si>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</si>
  <si>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</si>
  <si>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</si>
  <si>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</si>
  <si>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</si>
  <si>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</si>
  <si>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</si>
  <si>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</si>
  <si>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</si>
  <si>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</si>
  <si>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</si>
  <si>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</si>
  <si>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</si>
  <si>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</si>
  <si>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</si>
  <si>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</si>
  <si>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</si>
  <si>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</si>
  <si>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</si>
  <si>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</si>
  <si>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</si>
  <si>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</si>
  <si>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</si>
  <si>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</si>
  <si>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</si>
  <si>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</si>
  <si>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</si>
  <si>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</si>
  <si>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</si>
  <si>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</si>
  <si>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</si>
  <si>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</si>
  <si>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</si>
  <si>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</si>
  <si>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</si>
  <si>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</si>
  <si>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</si>
  <si>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</si>
  <si>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</si>
  <si>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</si>
  <si>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</si>
  <si>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</si>
  <si>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</si>
  <si>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</si>
  <si>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</si>
  <si>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</si>
  <si>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</si>
  <si>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</si>
  <si>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</si>
  <si>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</si>
  <si>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</si>
  <si>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</si>
  <si>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</si>
  <si>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</si>
  <si>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</si>
  <si>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</si>
  <si>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</si>
  <si>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</si>
  <si>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</si>
  <si>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</si>
  <si>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</si>
  <si>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</si>
  <si>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</si>
  <si>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</si>
  <si>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</si>
  <si>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</si>
  <si>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</si>
  <si>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</si>
  <si>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</si>
  <si>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</si>
  <si>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</si>
  <si>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</si>
  <si>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</si>
  <si>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</si>
  <si>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</si>
  <si>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</si>
  <si>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</si>
  <si>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</si>
  <si>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</si>
  <si>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</si>
  <si>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</si>
  <si>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</si>
  <si>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</si>
  <si>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</si>
  <si>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</si>
  <si>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</si>
  <si>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</si>
  <si>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</si>
  <si>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</si>
  <si>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</si>
  <si>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</si>
  <si>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</si>
  <si>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</si>
  <si>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</si>
  <si>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</si>
  <si>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</si>
  <si>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</si>
  <si>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</si>
  <si>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</si>
  <si>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</si>
  <si>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</si>
  <si>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</si>
  <si>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</si>
  <si>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</si>
  <si>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</si>
  <si>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</si>
  <si>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</si>
  <si>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</si>
  <si>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</si>
  <si>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</si>
  <si>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</si>
  <si>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</si>
  <si>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</si>
  <si>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</si>
  <si>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</si>
  <si>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</si>
  <si>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</si>
  <si>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</si>
  <si>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</si>
  <si>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</si>
  <si>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</si>
  <si>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</si>
  <si>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</si>
  <si>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</si>
  <si>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</si>
  <si>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</si>
  <si>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</si>
  <si>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</si>
  <si>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</si>
  <si>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</si>
  <si>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</si>
  <si>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</si>
  <si>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</si>
  <si>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</si>
  <si>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</si>
  <si>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</si>
  <si>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</si>
  <si>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</si>
  <si>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</si>
  <si>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</si>
  <si>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</si>
  <si>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</si>
  <si>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</si>
  <si>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</si>
  <si>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</si>
  <si>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</si>
  <si>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</si>
  <si>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</si>
  <si>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</si>
  <si>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</si>
  <si>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</si>
  <si>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</si>
  <si>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</si>
  <si>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</si>
  <si>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</si>
  <si>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</si>
  <si>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</si>
  <si>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</si>
  <si>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</si>
  <si>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</si>
  <si>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</si>
  <si>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</si>
  <si>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</si>
  <si>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</si>
  <si>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</si>
  <si>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</si>
  <si>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</si>
  <si>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</si>
  <si>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</si>
  <si>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</si>
  <si>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</si>
  <si>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</si>
  <si>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</si>
  <si>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</si>
  <si>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</si>
  <si>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</si>
  <si>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</si>
  <si>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</si>
  <si>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</si>
  <si>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</si>
  <si>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</si>
  <si>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</si>
  <si>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</si>
  <si>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</si>
  <si>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</si>
  <si>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</si>
  <si>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</si>
  <si>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</si>
  <si>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</si>
  <si>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</si>
  <si>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</si>
  <si>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</si>
  <si>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</si>
  <si>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</si>
  <si>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</si>
  <si>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</si>
  <si>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</si>
  <si>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</si>
  <si>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</si>
  <si>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</si>
  <si>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</si>
  <si>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</si>
  <si>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</si>
  <si>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</si>
  <si>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</si>
  <si>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</si>
  <si>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</si>
  <si>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</si>
  <si>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</si>
  <si>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</si>
  <si>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</si>
  <si>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</si>
  <si>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</si>
  <si>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</si>
  <si>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</si>
  <si>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</si>
  <si>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</si>
  <si>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</si>
  <si>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</si>
  <si>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</si>
  <si>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</si>
  <si>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</si>
  <si>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</si>
  <si>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</si>
  <si>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</si>
  <si>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</si>
  <si>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</si>
  <si>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</si>
  <si>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</si>
  <si>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</si>
  <si>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</si>
  <si>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</si>
  <si>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</si>
  <si>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</si>
  <si>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</si>
  <si>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</si>
  <si>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</si>
  <si>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</si>
  <si>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</si>
  <si>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</si>
  <si>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</si>
  <si>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</si>
  <si>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</si>
  <si>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</si>
  <si>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</si>
  <si>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</si>
  <si>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</si>
  <si>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</si>
  <si>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</si>
  <si>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</si>
  <si>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</si>
  <si>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</si>
  <si>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</si>
  <si>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</si>
  <si>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</si>
  <si>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</si>
  <si>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</si>
  <si>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</si>
  <si>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</si>
  <si>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</si>
  <si>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</si>
  <si>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</si>
  <si>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</si>
  <si>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</si>
  <si>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</si>
  <si>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</si>
  <si>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</si>
  <si>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</si>
  <si>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</si>
  <si>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</si>
  <si>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</si>
  <si>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</si>
  <si>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</si>
  <si>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</si>
  <si>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</si>
  <si>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</si>
  <si>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</si>
  <si>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</si>
  <si>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</si>
  <si>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</si>
  <si>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</si>
  <si>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</si>
  <si>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</si>
  <si>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</si>
  <si>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</si>
  <si>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</si>
  <si>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</si>
  <si>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</si>
  <si>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</si>
  <si>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</si>
  <si>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</si>
  <si>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</si>
  <si>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</si>
  <si>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</si>
  <si>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</si>
  <si>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</si>
  <si>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</si>
  <si>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</si>
  <si>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</si>
  <si>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</si>
  <si>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</si>
  <si>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</si>
  <si>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</si>
  <si>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</si>
  <si>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</si>
  <si>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</si>
  <si>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</si>
  <si>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</si>
  <si>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</si>
  <si>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</si>
  <si>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</si>
  <si>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</si>
  <si>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</si>
  <si>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</si>
  <si>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</si>
  <si>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</si>
  <si>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</si>
  <si>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</si>
  <si>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</si>
  <si>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</si>
  <si>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</si>
  <si>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</si>
  <si>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</si>
  <si>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</si>
  <si>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</si>
  <si>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</si>
  <si>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</si>
  <si>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</si>
  <si>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</si>
  <si>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</si>
  <si>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</si>
  <si>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</si>
  <si>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</si>
  <si>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</si>
  <si>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</si>
  <si>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</si>
  <si>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</si>
  <si>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</si>
  <si>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</si>
  <si>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</si>
  <si>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</si>
  <si>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</si>
  <si>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</si>
  <si>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</si>
  <si>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</si>
  <si>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</si>
  <si>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</si>
  <si>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</si>
  <si>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</si>
  <si>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</si>
  <si>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</si>
  <si>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</si>
  <si>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</si>
  <si>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</si>
  <si>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</si>
  <si>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</si>
  <si>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</si>
  <si>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</si>
  <si>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</si>
  <si>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</si>
  <si>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</si>
  <si>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</si>
  <si>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</si>
  <si>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</si>
  <si>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</si>
  <si>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</si>
  <si>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</si>
  <si>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</si>
  <si>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</si>
  <si>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</si>
  <si>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</si>
  <si>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</si>
  <si>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</si>
  <si>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</si>
  <si>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</si>
  <si>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</si>
  <si>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</si>
  <si>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</si>
  <si>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</si>
  <si>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</si>
  <si>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</si>
  <si>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</si>
  <si>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</si>
  <si>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</si>
  <si>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</si>
  <si>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</si>
  <si>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</si>
  <si>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</si>
  <si>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</si>
  <si>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</si>
  <si>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</si>
  <si>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</si>
  <si>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</si>
  <si>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</si>
  <si>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</si>
  <si>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</si>
  <si>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</si>
  <si>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</si>
  <si>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</si>
  <si>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</si>
  <si>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</si>
  <si>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</si>
  <si>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</si>
  <si>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</si>
  <si>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</si>
  <si>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</si>
  <si>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</si>
  <si>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</si>
  <si>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</si>
  <si>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</si>
  <si>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</si>
  <si>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</si>
  <si>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</si>
  <si>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</si>
  <si>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</si>
  <si>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</si>
  <si>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</si>
  <si>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</si>
  <si>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</si>
  <si>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</si>
  <si>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</si>
  <si>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</si>
  <si>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</si>
  <si>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</si>
  <si>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</si>
  <si>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</si>
  <si>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</si>
  <si>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</si>
  <si>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</si>
  <si>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</si>
  <si>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</si>
  <si>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</si>
  <si>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</si>
  <si>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</si>
  <si>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</si>
  <si>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</si>
  <si>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</si>
  <si>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</si>
  <si>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</si>
  <si>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</si>
  <si>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</si>
  <si>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</si>
  <si>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</si>
  <si>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</si>
  <si>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</si>
  <si>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</si>
  <si>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</si>
  <si>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</si>
  <si>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</si>
  <si>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</si>
  <si>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</si>
  <si>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</si>
  <si>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</si>
  <si>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</si>
  <si>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</si>
  <si>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</si>
  <si>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</si>
  <si>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</si>
  <si>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</si>
  <si>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</si>
  <si>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</si>
  <si>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</si>
  <si>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</si>
  <si>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</si>
  <si>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</si>
  <si>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</si>
  <si>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</si>
  <si>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</si>
  <si>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</si>
  <si>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</si>
  <si>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</si>
  <si>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</si>
  <si>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</si>
  <si>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</si>
  <si>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</si>
  <si>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</si>
  <si>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</si>
  <si>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</si>
  <si>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</si>
  <si>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</si>
  <si>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</si>
  <si>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</si>
  <si>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</si>
  <si>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</si>
  <si>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</si>
  <si>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</si>
  <si>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</si>
  <si>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</si>
  <si>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</si>
  <si>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</si>
  <si>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</si>
  <si>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</si>
  <si>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</si>
  <si>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</si>
  <si>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</si>
  <si>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</si>
  <si>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</si>
  <si>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</si>
  <si>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</si>
  <si>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</si>
  <si>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</si>
  <si>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</si>
  <si>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</si>
  <si>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</si>
  <si>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</si>
  <si>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</si>
  <si>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</si>
  <si>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</si>
  <si>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</si>
  <si>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</si>
  <si>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</si>
  <si>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</si>
  <si>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</si>
  <si>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</si>
  <si>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</si>
  <si>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</si>
  <si>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</si>
  <si>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</si>
  <si>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</si>
  <si>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</si>
  <si>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</si>
  <si>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</si>
  <si>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</si>
  <si>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</si>
  <si>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</si>
  <si>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</si>
  <si>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</si>
  <si>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</si>
  <si>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</si>
  <si>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</si>
  <si>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</si>
  <si>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</si>
  <si>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</si>
  <si>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</si>
  <si>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</si>
  <si>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</si>
  <si>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</si>
  <si>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</si>
  <si>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</si>
  <si>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</si>
  <si>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</si>
  <si>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</si>
  <si>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</si>
  <si>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</si>
  <si>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</si>
  <si>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</si>
  <si>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</si>
  <si>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</si>
  <si>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</si>
  <si>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</si>
  <si>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</si>
  <si>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</si>
  <si>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</si>
  <si>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</si>
  <si>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</si>
  <si>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</si>
  <si>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</si>
  <si>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</si>
  <si>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</si>
  <si>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</si>
  <si>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</si>
  <si>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</si>
  <si>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</si>
  <si>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</si>
  <si>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</si>
  <si>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</si>
  <si>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</si>
  <si>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</si>
  <si>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</si>
  <si>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</si>
  <si>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</si>
  <si>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</si>
  <si>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</si>
  <si>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</si>
  <si>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</si>
  <si>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</si>
  <si>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</si>
  <si>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</si>
  <si>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</si>
  <si>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</si>
  <si>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</si>
  <si>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</si>
  <si>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</si>
  <si>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</si>
  <si>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</si>
  <si>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</si>
  <si>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</si>
  <si>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</si>
  <si>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</si>
  <si>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</si>
  <si>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</si>
  <si>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</si>
  <si>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</si>
  <si>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</si>
  <si>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</si>
  <si>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</si>
  <si>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</si>
  <si>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</si>
  <si>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</si>
  <si>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</si>
  <si>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</si>
  <si>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</si>
  <si>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</si>
  <si>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</si>
  <si>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</si>
  <si>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</si>
  <si>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</si>
  <si>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</si>
  <si>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</si>
  <si>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</si>
  <si>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</si>
  <si>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</si>
  <si>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</si>
  <si>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</si>
  <si>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</si>
  <si>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</si>
  <si>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</si>
  <si>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</si>
  <si>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</si>
  <si>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</si>
  <si>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</si>
  <si>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</si>
  <si>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</si>
  <si>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</si>
  <si>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</si>
  <si>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</si>
  <si>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</si>
  <si>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</si>
  <si>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</si>
  <si>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</si>
  <si>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</si>
  <si>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</si>
  <si>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</si>
  <si>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</si>
  <si>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</si>
  <si>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</si>
  <si>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</si>
  <si>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</si>
  <si>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</si>
  <si>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</si>
  <si>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</si>
  <si>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</si>
  <si>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</si>
  <si>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</si>
  <si>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</si>
  <si>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</si>
  <si>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</si>
  <si>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</si>
  <si>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</si>
  <si>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</si>
  <si>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</si>
  <si>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</si>
  <si>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</si>
  <si>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</si>
  <si>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</si>
  <si>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</si>
  <si>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</si>
  <si>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</si>
  <si>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</si>
  <si>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</si>
  <si>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</si>
  <si>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</si>
  <si>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</si>
  <si>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</si>
  <si>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</si>
  <si>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</si>
  <si>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</si>
  <si>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</si>
  <si>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</si>
  <si>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</si>
  <si>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</si>
  <si>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</si>
  <si>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</si>
  <si>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</si>
  <si>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</si>
  <si>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</si>
  <si>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</si>
  <si>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</si>
  <si>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</si>
  <si>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</si>
  <si>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</si>
  <si>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</si>
  <si>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</si>
  <si>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</si>
  <si>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</si>
  <si>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</si>
  <si>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</si>
  <si>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</si>
  <si>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</si>
  <si>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</si>
  <si>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</si>
  <si>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</si>
  <si>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</si>
  <si>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</si>
  <si>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</si>
  <si>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</si>
  <si>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</si>
  <si>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</si>
  <si>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</si>
  <si>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</si>
  <si>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</si>
  <si>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</si>
  <si>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</si>
  <si>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</si>
  <si>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</si>
  <si>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</si>
  <si>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</si>
  <si>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</si>
  <si>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</si>
  <si>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</si>
  <si>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</si>
  <si>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</si>
  <si>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</si>
  <si>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</si>
  <si>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</si>
  <si>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</si>
  <si>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</si>
  <si>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</si>
  <si>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</si>
  <si>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</si>
  <si>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</si>
  <si>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</si>
  <si>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</si>
  <si>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</si>
  <si>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</si>
  <si>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</si>
  <si>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</si>
  <si>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</si>
  <si>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</si>
  <si>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</si>
  <si>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</si>
  <si>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</si>
  <si>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</si>
  <si>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</si>
  <si>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</si>
  <si>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</si>
  <si>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</si>
  <si>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</si>
  <si>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</si>
  <si>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</si>
  <si>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</si>
  <si>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</si>
  <si>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</si>
  <si>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</si>
  <si>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</si>
  <si>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</si>
  <si>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</si>
  <si>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</si>
  <si>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</si>
  <si>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</si>
  <si>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</si>
  <si>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</si>
  <si>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</si>
  <si>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</si>
  <si>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</si>
  <si>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</si>
  <si>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</si>
  <si>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</si>
  <si>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</si>
  <si>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</si>
  <si>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</si>
  <si>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</si>
  <si>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</si>
  <si>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</si>
  <si>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</si>
  <si>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</si>
  <si>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</si>
  <si>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</si>
  <si>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</si>
  <si>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</si>
  <si>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</si>
  <si>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</si>
  <si>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</si>
  <si>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</si>
  <si>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</si>
  <si>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</si>
  <si>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</si>
  <si>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</si>
  <si>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</si>
  <si>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</si>
  <si>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</si>
  <si>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</si>
  <si>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</si>
  <si>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</si>
  <si>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</si>
  <si>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</si>
  <si>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</si>
  <si>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</si>
  <si>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</si>
  <si>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</si>
  <si>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</si>
  <si>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</si>
  <si>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</si>
  <si>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</si>
  <si>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</si>
  <si>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</si>
  <si>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</si>
  <si>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</si>
  <si>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</si>
  <si>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</si>
  <si>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</si>
  <si>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</si>
  <si>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</si>
  <si>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</si>
  <si>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</si>
  <si>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</si>
  <si>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</si>
  <si>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</si>
  <si>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</si>
  <si>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</si>
  <si>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</si>
  <si>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</si>
  <si>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</si>
  <si>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</si>
  <si>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</si>
  <si>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</si>
  <si>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</si>
  <si>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</si>
  <si>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</si>
  <si>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</si>
  <si>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</si>
  <si>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</si>
  <si>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</si>
  <si>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</si>
  <si>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</si>
  <si>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</si>
  <si>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</si>
  <si>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</si>
  <si>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</si>
  <si>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</si>
  <si>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</si>
  <si>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</si>
  <si>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</si>
  <si>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</si>
  <si>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</si>
  <si>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</si>
  <si>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</si>
  <si>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</si>
  <si>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</si>
  <si>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</si>
  <si>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</si>
  <si>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</si>
  <si>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</si>
  <si>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</si>
  <si>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</si>
  <si>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</si>
  <si>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</si>
  <si>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</si>
  <si>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</si>
  <si>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</si>
  <si>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</si>
  <si>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</si>
  <si>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</si>
  <si>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</si>
  <si>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</si>
  <si>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</si>
  <si>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</si>
  <si>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</si>
  <si>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</si>
  <si>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</si>
  <si>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</si>
  <si>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</si>
  <si>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</si>
  <si>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</si>
  <si>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</si>
  <si>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</si>
  <si>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</si>
  <si>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</si>
  <si>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</si>
  <si>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</si>
  <si>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</si>
  <si>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</si>
  <si>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</si>
  <si>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</si>
  <si>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</si>
  <si>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</si>
  <si>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</si>
  <si>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</si>
  <si>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</si>
  <si>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</si>
  <si>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</si>
  <si>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</si>
  <si>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</si>
  <si>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</si>
  <si>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</si>
  <si>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</si>
  <si>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</si>
  <si>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</si>
  <si>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</si>
  <si>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</si>
  <si>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</si>
  <si>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</si>
  <si>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</si>
  <si>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</si>
  <si>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</si>
  <si>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</si>
  <si>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</si>
  <si>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</si>
  <si>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</si>
  <si>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</si>
  <si>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</si>
  <si>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</si>
  <si>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</si>
  <si>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</si>
  <si>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</si>
  <si>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</si>
  <si>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</si>
  <si>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</si>
  <si>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</si>
  <si>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</si>
  <si>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</si>
  <si>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</si>
  <si>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</si>
  <si>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</si>
  <si>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</si>
  <si>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</si>
  <si>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</si>
  <si>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</si>
  <si>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</si>
  <si>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</si>
  <si>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</si>
  <si>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</si>
  <si>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</si>
  <si>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</si>
  <si>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</si>
  <si>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</si>
  <si>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</si>
  <si>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</si>
  <si>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</si>
  <si>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</si>
  <si>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</si>
  <si>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</si>
  <si>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</si>
  <si>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</si>
  <si>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</si>
  <si>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</si>
  <si>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</si>
  <si>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</si>
  <si>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</si>
  <si>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</si>
  <si>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</si>
  <si>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</si>
  <si>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</si>
  <si>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</si>
  <si>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</si>
  <si>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</si>
  <si>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</si>
  <si>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</si>
  <si>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</si>
  <si>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</si>
  <si>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</si>
  <si>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</si>
  <si>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</si>
  <si>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</si>
  <si>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</si>
  <si>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</si>
  <si>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</si>
  <si>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</si>
  <si>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</si>
  <si>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</si>
  <si>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</si>
  <si>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</si>
  <si>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</si>
  <si>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</si>
  <si>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</si>
  <si>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</si>
  <si>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</si>
  <si>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</si>
  <si>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</si>
  <si>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</si>
  <si>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</si>
  <si>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</si>
  <si>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</si>
  <si>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</si>
  <si>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</si>
  <si>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</si>
  <si>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</si>
  <si>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</si>
  <si>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</si>
  <si>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</si>
  <si>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</si>
  <si>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</si>
  <si>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</si>
  <si>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</si>
  <si>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</si>
  <si>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</si>
  <si>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</si>
  <si>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</si>
  <si>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</si>
  <si>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</si>
  <si>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</si>
  <si>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</si>
  <si>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</si>
  <si>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</si>
  <si>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</si>
  <si>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</si>
  <si>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</si>
  <si>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</si>
  <si>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</si>
  <si>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</si>
  <si>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</si>
  <si>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</si>
  <si>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</si>
  <si>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</si>
  <si>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</si>
  <si>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</si>
  <si>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</si>
  <si>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</si>
  <si>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</si>
  <si>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</si>
  <si>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</si>
  <si>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</si>
  <si>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</si>
  <si>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</si>
  <si>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</si>
  <si>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</si>
  <si>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</si>
  <si>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</si>
  <si>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</si>
  <si>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</si>
  <si>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</si>
  <si>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</si>
  <si>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</si>
  <si>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</si>
  <si>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</si>
  <si>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</si>
  <si>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</si>
  <si>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</si>
  <si>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</si>
  <si>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</si>
  <si>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</si>
  <si>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</si>
  <si>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</si>
  <si>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</si>
  <si>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</si>
  <si>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</si>
  <si>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</si>
  <si>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</si>
  <si>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</si>
  <si>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</si>
  <si>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</si>
  <si>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</si>
  <si>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</si>
  <si>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</si>
  <si>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</si>
  <si>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</si>
  <si>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</si>
  <si>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</si>
  <si>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</si>
  <si>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</si>
  <si>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</si>
  <si>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</si>
  <si>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</si>
  <si>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</si>
  <si>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</si>
  <si>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</si>
  <si>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</si>
  <si>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</si>
  <si>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</si>
  <si>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</si>
  <si>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</si>
  <si>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</si>
  <si>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</si>
  <si>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</si>
  <si>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</si>
  <si>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</si>
  <si>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</si>
  <si>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</si>
  <si>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</si>
  <si>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</si>
  <si>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</si>
  <si>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</si>
  <si>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</si>
  <si>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</si>
  <si>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</si>
  <si>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</si>
  <si>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</si>
  <si>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</si>
  <si>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</si>
  <si>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</si>
  <si>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</si>
  <si>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</si>
  <si>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</si>
  <si>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</si>
  <si>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</si>
  <si>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</si>
  <si>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</si>
  <si>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</si>
  <si>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</si>
  <si>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</si>
  <si>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</si>
  <si>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</si>
  <si>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</si>
  <si>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</si>
  <si>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</si>
  <si>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</si>
  <si>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</si>
  <si>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</si>
  <si>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</si>
  <si>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</si>
  <si>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</si>
  <si>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</si>
  <si>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</si>
  <si>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</si>
  <si>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</si>
  <si>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</si>
  <si>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</si>
  <si>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</si>
  <si>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</si>
  <si>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</si>
  <si>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</si>
  <si>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</si>
  <si>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</si>
  <si>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</si>
  <si>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</si>
  <si>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</si>
  <si>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</si>
  <si>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</si>
  <si>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</si>
  <si>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</si>
  <si>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</si>
  <si>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</si>
  <si>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</si>
  <si>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</si>
  <si>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</si>
  <si>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</si>
  <si>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</si>
  <si>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</si>
  <si>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</si>
  <si>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</si>
  <si>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</si>
  <si>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</si>
  <si>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</si>
  <si>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</si>
  <si>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</si>
  <si>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</si>
  <si>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</si>
  <si>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</si>
  <si>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</si>
  <si>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</si>
  <si>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</si>
  <si>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</si>
  <si>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</si>
  <si>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</si>
  <si>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</si>
  <si>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</si>
  <si>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</si>
  <si>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</si>
  <si>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</si>
  <si>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</si>
  <si>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</si>
  <si>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</si>
  <si>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</si>
  <si>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</si>
  <si>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</si>
  <si>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</si>
  <si>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</si>
  <si>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</si>
  <si>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</si>
  <si>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</si>
  <si>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</si>
  <si>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</si>
  <si>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</si>
  <si>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</si>
  <si>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</si>
  <si>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</si>
  <si>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</si>
  <si>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</si>
  <si>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</si>
  <si>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</si>
  <si>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</si>
  <si>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</si>
  <si>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</si>
  <si>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</si>
  <si>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</si>
  <si>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</si>
  <si>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</si>
  <si>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</si>
  <si>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</si>
  <si>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</si>
  <si>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</si>
  <si>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</si>
  <si>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</si>
  <si>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</si>
  <si>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</si>
  <si>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</si>
  <si>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</si>
  <si>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</si>
  <si>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</si>
  <si>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</si>
  <si>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</si>
  <si>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</si>
  <si>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</si>
  <si>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</si>
  <si>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</si>
  <si>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</si>
  <si>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</si>
  <si>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</si>
  <si>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</si>
  <si>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</si>
  <si>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</si>
  <si>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</si>
  <si>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</si>
  <si>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</si>
  <si>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</si>
  <si>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</si>
  <si>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</si>
  <si>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</si>
  <si>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</si>
  <si>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</si>
  <si>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</si>
  <si>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</si>
  <si>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</si>
  <si>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</si>
  <si>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</si>
  <si>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</si>
  <si>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</si>
  <si>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</si>
  <si>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</si>
  <si>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</si>
  <si>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</si>
  <si>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</si>
  <si>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</si>
  <si>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</si>
  <si>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</si>
  <si>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</si>
  <si>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</si>
  <si>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</si>
  <si>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</si>
  <si>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</si>
  <si>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</si>
  <si>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</si>
  <si>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</si>
  <si>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</si>
  <si>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</si>
  <si>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</si>
  <si>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</si>
  <si>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</si>
  <si>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</si>
  <si>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</si>
  <si>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</si>
  <si>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</si>
  <si>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</si>
  <si>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</si>
  <si>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</si>
  <si>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</si>
  <si>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</si>
  <si>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</si>
  <si>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</si>
  <si>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</si>
  <si>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</si>
  <si>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</si>
  <si>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</si>
  <si>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</si>
  <si>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</si>
  <si>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</si>
  <si>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</si>
  <si>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</si>
  <si>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</si>
  <si>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</si>
  <si>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</si>
  <si>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</si>
  <si>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</si>
  <si>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</si>
  <si>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</si>
  <si>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</si>
  <si>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</si>
  <si>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</si>
  <si>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</si>
  <si>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</si>
  <si>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</si>
  <si>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</si>
  <si>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</si>
  <si>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</si>
  <si>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</si>
  <si>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</si>
  <si>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</si>
  <si>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</si>
  <si>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</si>
  <si>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</si>
  <si>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</si>
  <si>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</si>
  <si>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</si>
  <si>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</si>
  <si>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</si>
  <si>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</si>
  <si>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</si>
  <si>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</si>
  <si>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</si>
  <si>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</si>
  <si>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</si>
  <si>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</si>
  <si>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</si>
  <si>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</si>
  <si>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</si>
  <si>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</si>
  <si>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</si>
  <si>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</si>
  <si>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</si>
  <si>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</si>
  <si>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</si>
  <si>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</si>
  <si>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</si>
  <si>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</si>
  <si>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</si>
  <si>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</si>
  <si>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</si>
  <si>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</si>
  <si>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</si>
  <si>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</si>
  <si>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</si>
  <si>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</si>
  <si>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</si>
  <si>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</si>
  <si>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</si>
  <si>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</si>
  <si>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</si>
  <si>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</si>
  <si>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</si>
  <si>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</si>
  <si>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</si>
  <si>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</si>
  <si>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</si>
  <si>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</si>
  <si>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</si>
  <si>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</si>
  <si>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</si>
  <si>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</si>
  <si>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</si>
  <si>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</si>
  <si>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</si>
  <si>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</si>
  <si>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</si>
  <si>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</si>
  <si>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</si>
  <si>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</si>
  <si>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</si>
  <si>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</si>
  <si>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</si>
  <si>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</si>
  <si>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</si>
  <si>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</si>
  <si>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</si>
  <si>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</si>
  <si>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</si>
  <si>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</si>
  <si>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</si>
  <si>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</si>
  <si>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</si>
  <si>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</si>
  <si>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</si>
  <si>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</si>
  <si>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</si>
  <si>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</si>
  <si>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</si>
  <si>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</si>
  <si>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</si>
  <si>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</si>
  <si>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</si>
  <si>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</si>
  <si>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</si>
  <si>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</si>
  <si>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</si>
  <si>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</si>
  <si>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</si>
  <si>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</si>
  <si>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</si>
  <si>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</si>
  <si>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</si>
  <si>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</si>
  <si>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</si>
  <si>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</si>
  <si>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</si>
  <si>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</si>
  <si>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</si>
  <si>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</si>
  <si>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</si>
  <si>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</si>
  <si>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</si>
  <si>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</si>
  <si>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</si>
  <si>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</si>
  <si>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</si>
  <si>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</si>
  <si>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</si>
  <si>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</si>
  <si>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</si>
  <si>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</si>
  <si>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</si>
  <si>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</si>
  <si>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</si>
  <si>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</si>
  <si>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</si>
  <si>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</si>
  <si>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</si>
  <si>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</si>
  <si>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</si>
  <si>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</si>
  <si>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</si>
  <si>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</si>
  <si>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</si>
  <si>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</si>
  <si>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</si>
  <si>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</si>
  <si>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</si>
  <si>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</si>
  <si>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</si>
  <si>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</si>
  <si>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</si>
  <si>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</si>
  <si>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</si>
  <si>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</si>
  <si>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</si>
  <si>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</si>
  <si>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</si>
  <si>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</si>
  <si>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</si>
  <si>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</si>
  <si>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</si>
  <si>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</si>
  <si>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</si>
  <si>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</si>
  <si>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</si>
  <si>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</si>
  <si>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</si>
  <si>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</si>
  <si>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</si>
  <si>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</si>
  <si>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</si>
  <si>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</si>
  <si>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</si>
  <si>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</si>
  <si>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</si>
  <si>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</si>
  <si>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</si>
  <si>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</si>
  <si>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</si>
  <si>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</si>
  <si>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</si>
  <si>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</si>
  <si>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</si>
  <si>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</si>
  <si>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</si>
  <si>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</si>
  <si>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</si>
  <si>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</si>
  <si>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</si>
  <si>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</si>
  <si>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</si>
  <si>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</si>
  <si>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</si>
  <si>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</si>
  <si>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</si>
  <si>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</si>
  <si>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</si>
  <si>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</si>
  <si>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</si>
  <si>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</si>
  <si>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</si>
  <si>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</si>
  <si>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</si>
  <si>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</si>
  <si>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</si>
  <si>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</si>
  <si>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</si>
  <si>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</si>
  <si>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</si>
  <si>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</si>
  <si>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</si>
  <si>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</si>
  <si>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</si>
  <si>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</si>
  <si>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</si>
  <si>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</si>
  <si>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</si>
  <si>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</si>
  <si>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</si>
  <si>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</si>
  <si>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</si>
  <si>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</si>
  <si>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</si>
  <si>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</si>
  <si>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</si>
  <si>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</si>
  <si>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</si>
  <si>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</si>
  <si>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</si>
  <si>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</si>
  <si>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</si>
  <si>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</si>
  <si>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</si>
  <si>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</si>
  <si>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</si>
  <si>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</si>
  <si>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</si>
  <si>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</si>
  <si>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</si>
  <si>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</si>
  <si>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</si>
  <si>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</si>
  <si>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</si>
  <si>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</si>
  <si>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</si>
  <si>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</si>
  <si>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</si>
  <si>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</si>
  <si>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</si>
  <si>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</si>
  <si>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</si>
  <si>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</si>
  <si>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</si>
  <si>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</si>
  <si>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</si>
  <si>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</si>
  <si>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</si>
  <si>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</si>
  <si>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</si>
  <si>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</si>
  <si>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</si>
  <si>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</si>
  <si>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</si>
  <si>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</si>
  <si>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</si>
  <si>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</si>
  <si>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</si>
  <si>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</si>
  <si>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</si>
  <si>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</si>
  <si>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</si>
  <si>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</si>
  <si>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</si>
  <si>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</si>
  <si>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</si>
  <si>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</si>
  <si>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</si>
  <si>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</si>
  <si>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</si>
  <si>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</si>
  <si>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</si>
  <si>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</si>
  <si>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</si>
  <si>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</si>
  <si>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</si>
  <si>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</si>
  <si>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</si>
  <si>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</si>
  <si>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</si>
  <si>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</si>
  <si>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</si>
  <si>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</si>
  <si>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</si>
  <si>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</si>
  <si>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</si>
  <si>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</si>
  <si>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</si>
  <si>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</si>
  <si>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</si>
  <si>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</si>
  <si>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</si>
  <si>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</si>
  <si>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</si>
  <si>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</si>
  <si>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</si>
  <si>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</si>
  <si>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</si>
  <si>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</si>
  <si>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</si>
  <si>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</si>
  <si>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</si>
  <si>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</si>
  <si>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</si>
  <si>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</si>
  <si>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</si>
  <si>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</si>
  <si>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</si>
  <si>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</si>
  <si>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</si>
  <si>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</si>
  <si>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</si>
  <si>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</si>
  <si>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</si>
  <si>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</si>
  <si>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</si>
  <si>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</si>
  <si>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</si>
  <si>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</si>
  <si>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</si>
  <si>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</si>
  <si>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</si>
  <si>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</si>
  <si>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</si>
  <si>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</si>
  <si>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</si>
  <si>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</si>
  <si>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</si>
  <si>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</si>
  <si>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</si>
  <si>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</si>
  <si>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</si>
  <si>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</si>
  <si>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</si>
  <si>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</si>
  <si>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</si>
  <si>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</si>
  <si>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</si>
  <si>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</si>
  <si>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</si>
  <si>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</si>
  <si>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</si>
  <si>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</si>
  <si>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</si>
  <si>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</si>
  <si>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</si>
  <si>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</si>
  <si>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</si>
  <si>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</si>
  <si>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</si>
  <si>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</si>
  <si>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</si>
  <si>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</si>
  <si>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</si>
  <si>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</si>
  <si>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</si>
  <si>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</si>
  <si>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</si>
  <si>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</si>
  <si>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</si>
  <si>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</si>
  <si>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</si>
  <si>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</si>
  <si>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</si>
  <si>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</si>
  <si>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</si>
  <si>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</si>
  <si>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</si>
  <si>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</si>
  <si>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</si>
  <si>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</si>
  <si>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</si>
  <si>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</si>
  <si>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</si>
  <si>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</si>
  <si>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</si>
  <si>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</si>
  <si>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</si>
  <si>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</si>
  <si>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</si>
  <si>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</si>
  <si>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</si>
  <si>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</si>
  <si>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</si>
  <si>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</si>
  <si>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</si>
  <si>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</si>
  <si>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</si>
  <si>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</si>
  <si>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</si>
  <si>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</si>
  <si>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</si>
  <si>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</si>
  <si>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</si>
  <si>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</si>
  <si>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</si>
  <si>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</si>
  <si>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</si>
  <si>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</si>
  <si>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</si>
  <si>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</si>
  <si>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</si>
  <si>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</si>
  <si>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</si>
  <si>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</si>
  <si>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</si>
  <si>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</si>
  <si>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</si>
  <si>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</si>
  <si>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</si>
  <si>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</si>
  <si>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</si>
  <si>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</si>
  <si>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</si>
  <si>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</si>
  <si>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</si>
  <si>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</si>
  <si>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</si>
  <si>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</si>
  <si>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</si>
  <si>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</si>
  <si>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</si>
  <si>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</si>
  <si>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</si>
  <si>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</si>
  <si>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</si>
  <si>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</si>
  <si>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</si>
  <si>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</si>
  <si>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</si>
  <si>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</si>
  <si>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</si>
  <si>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</si>
  <si>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</si>
  <si>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</si>
  <si>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</si>
  <si>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</si>
  <si>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</si>
  <si>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</si>
  <si>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</si>
  <si>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</si>
  <si>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</si>
  <si>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</si>
  <si>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</si>
  <si>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</si>
  <si>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</si>
  <si>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</si>
  <si>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</si>
  <si>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</si>
  <si>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</si>
  <si>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</si>
  <si>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</si>
  <si>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</si>
  <si>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</si>
  <si>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</si>
  <si>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</si>
  <si>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</si>
  <si>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</si>
  <si>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</si>
  <si>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</si>
  <si>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</si>
  <si>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</si>
  <si>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</si>
  <si>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</si>
  <si>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</si>
  <si>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</si>
  <si>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</si>
  <si>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</si>
  <si>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</si>
  <si>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</si>
  <si>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</si>
  <si>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</si>
  <si>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</si>
  <si>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</si>
  <si>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</si>
  <si>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</si>
  <si>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</si>
  <si>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</si>
  <si>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</si>
  <si>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</si>
  <si>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</si>
  <si>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</si>
  <si>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</si>
  <si>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</si>
  <si>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</si>
  <si>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</si>
  <si>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</si>
  <si>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</si>
  <si>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</si>
  <si>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</si>
  <si>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</si>
  <si>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</si>
  <si>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</si>
  <si>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</si>
  <si>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</si>
  <si>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</si>
  <si>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</si>
  <si>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</si>
  <si>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</si>
  <si>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</si>
  <si>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</si>
  <si>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</si>
  <si>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</si>
  <si>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</si>
  <si>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</si>
  <si>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</si>
  <si>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</si>
  <si>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</si>
  <si>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</si>
  <si>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</si>
  <si>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</si>
  <si>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</si>
  <si>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</si>
  <si>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</si>
  <si>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</si>
  <si>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</si>
  <si>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</si>
  <si>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</si>
  <si>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</si>
  <si>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</si>
  <si>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</si>
  <si>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</si>
  <si>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</si>
  <si>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</si>
  <si>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</si>
  <si>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</si>
  <si>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</si>
  <si>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</si>
  <si>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</si>
  <si>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</si>
  <si>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</si>
  <si>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</si>
  <si>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</si>
  <si>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</si>
  <si>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</si>
  <si>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</si>
  <si>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</si>
  <si>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</si>
  <si>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</si>
  <si>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</si>
  <si>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</si>
  <si>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</si>
  <si>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</si>
  <si>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</si>
  <si>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</si>
  <si>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</si>
  <si>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</si>
  <si>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</si>
  <si>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</si>
  <si>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</si>
  <si>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</si>
  <si>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</si>
  <si>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</si>
  <si>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</si>
  <si>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</si>
  <si>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</si>
  <si>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</si>
  <si>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</si>
  <si>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</si>
  <si>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</si>
  <si>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</si>
  <si>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</si>
  <si>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</si>
  <si>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</si>
  <si>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</si>
  <si>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</si>
  <si>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</si>
  <si>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</si>
  <si>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</si>
  <si>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</si>
  <si>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</si>
  <si>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</si>
  <si>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</si>
  <si>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</si>
  <si>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</si>
  <si>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</si>
  <si>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</si>
  <si>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</si>
  <si>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</si>
  <si>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</si>
  <si>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</si>
  <si>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</si>
  <si>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</si>
  <si>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</si>
  <si>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</si>
  <si>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</si>
  <si>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</si>
  <si>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</si>
  <si>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</si>
  <si>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</si>
  <si>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</si>
  <si>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</si>
  <si>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</si>
  <si>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</si>
  <si>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</si>
  <si>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</si>
  <si>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</si>
  <si>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</si>
  <si>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</si>
  <si>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</si>
  <si>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</si>
  <si>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</si>
  <si>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</si>
  <si>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</si>
  <si>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</si>
  <si>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</si>
  <si>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</si>
  <si>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</si>
  <si>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</si>
  <si>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</si>
  <si>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</si>
  <si>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</si>
  <si>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</si>
  <si>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</si>
  <si>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</si>
  <si>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</si>
  <si>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</si>
  <si>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</si>
  <si>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</si>
  <si>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</si>
  <si>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</si>
  <si>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</si>
  <si>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</si>
  <si>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</si>
  <si>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</si>
  <si>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</si>
  <si>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</si>
  <si>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</si>
  <si>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</si>
  <si>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</si>
  <si>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</si>
  <si>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</si>
  <si>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</si>
  <si>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</si>
  <si>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</si>
  <si>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</si>
  <si>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</si>
  <si>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</si>
  <si>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</si>
  <si>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</si>
  <si>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</si>
  <si>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</si>
  <si>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</si>
  <si>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</si>
  <si>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</si>
  <si>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</si>
  <si>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</si>
  <si>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</si>
  <si>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</si>
  <si>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</si>
  <si>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</si>
  <si>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</si>
  <si>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</si>
  <si>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</si>
  <si>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</si>
  <si>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</si>
  <si>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</si>
  <si>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</si>
  <si>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</si>
  <si>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</si>
  <si>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</si>
  <si>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</si>
  <si>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</si>
  <si>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</si>
  <si>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</si>
  <si>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</si>
  <si>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</si>
  <si>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</si>
  <si>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</si>
  <si>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</si>
  <si>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</si>
  <si>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</si>
  <si>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</si>
  <si>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</si>
  <si>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</si>
  <si>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</si>
  <si>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</si>
  <si>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</si>
  <si>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</si>
  <si>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</si>
  <si>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</si>
  <si>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</si>
  <si>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</si>
  <si>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</si>
  <si>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</si>
  <si>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</si>
  <si>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</si>
  <si>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</si>
  <si>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</si>
  <si>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</si>
  <si>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</si>
  <si>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</si>
  <si>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</si>
  <si>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</si>
  <si>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</si>
  <si>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</si>
  <si>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</si>
  <si>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</si>
  <si>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</si>
  <si>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</si>
  <si>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</si>
  <si>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</si>
  <si>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</si>
  <si>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</si>
  <si>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</si>
  <si>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</si>
  <si>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</si>
  <si>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</si>
  <si>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</si>
  <si>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</si>
  <si>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</si>
  <si>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</si>
  <si>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</si>
  <si>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</si>
  <si>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</si>
  <si>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</si>
  <si>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</si>
  <si>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</si>
  <si>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</si>
  <si>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</si>
  <si>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</si>
  <si>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</si>
  <si>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</si>
  <si>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</si>
  <si>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</si>
  <si>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</si>
  <si>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</si>
  <si>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</si>
  <si>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</si>
  <si>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</si>
  <si>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</si>
  <si>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</si>
  <si>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</si>
  <si>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</si>
  <si>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</si>
  <si>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</si>
  <si>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</si>
  <si>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</si>
  <si>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</si>
  <si>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</si>
  <si>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</si>
  <si>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</si>
  <si>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</si>
  <si>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</si>
  <si>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</si>
  <si>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</si>
  <si>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</si>
  <si>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</si>
  <si>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</si>
  <si>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</si>
  <si>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</si>
  <si>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</si>
  <si>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</si>
  <si>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</si>
  <si>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</si>
  <si>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</si>
  <si>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</si>
  <si>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</si>
  <si>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</si>
  <si>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</si>
  <si>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</si>
  <si>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</si>
  <si>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</si>
  <si>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</si>
  <si>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</si>
  <si>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</si>
  <si>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</si>
  <si>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</si>
  <si>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</si>
  <si>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</si>
  <si>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</si>
  <si>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</si>
  <si>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</si>
  <si>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</si>
  <si>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</si>
  <si>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</si>
  <si>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</si>
  <si>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</si>
  <si>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</si>
  <si>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</si>
  <si>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</si>
  <si>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</si>
  <si>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</si>
  <si>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</si>
  <si>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</si>
  <si>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</si>
  <si>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</si>
  <si>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</si>
  <si>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</si>
  <si>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</si>
  <si>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</si>
  <si>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</si>
  <si>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</si>
  <si>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</si>
  <si>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</si>
  <si>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</si>
  <si>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</si>
  <si>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</si>
  <si>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</si>
  <si>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</si>
  <si>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</si>
  <si>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</si>
  <si>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</si>
  <si>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</si>
  <si>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</si>
  <si>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</si>
  <si>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</si>
  <si>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</si>
  <si>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</si>
  <si>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</si>
  <si>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</si>
  <si>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</si>
  <si>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</si>
  <si>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</si>
  <si>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</si>
  <si>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</si>
  <si>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</si>
  <si>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</si>
  <si>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</si>
  <si>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</si>
  <si>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</si>
  <si>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</si>
  <si>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</si>
  <si>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</si>
  <si>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</si>
  <si>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</si>
  <si>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</si>
  <si>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</si>
  <si>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</si>
  <si>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</si>
  <si>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</si>
  <si>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</si>
  <si>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</si>
  <si>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</si>
  <si>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</si>
  <si>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</si>
  <si>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</si>
  <si>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</si>
  <si>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</si>
  <si>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</si>
  <si>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</si>
  <si>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</si>
  <si>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</si>
  <si>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</si>
  <si>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</si>
  <si>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</si>
  <si>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</si>
  <si>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</si>
  <si>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</si>
  <si>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</si>
  <si>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</si>
  <si>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</si>
  <si>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</si>
  <si>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</si>
  <si>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</si>
  <si>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</si>
  <si>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</si>
  <si>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</si>
  <si>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</si>
  <si>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</si>
  <si>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</si>
  <si>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</si>
  <si>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</si>
  <si>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</si>
  <si>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</si>
  <si>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</si>
  <si>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</si>
  <si>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</si>
  <si>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</si>
  <si>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</si>
  <si>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</si>
  <si>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</si>
  <si>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</si>
  <si>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</si>
  <si>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</si>
  <si>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</si>
  <si>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</si>
  <si>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</si>
  <si>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</si>
  <si>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</si>
  <si>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</si>
  <si>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</si>
  <si>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</si>
  <si>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</si>
  <si>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</si>
  <si>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</si>
  <si>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</si>
  <si>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</si>
  <si>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</si>
  <si>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</si>
  <si>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</si>
  <si>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</si>
  <si>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</si>
  <si>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</si>
  <si>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</si>
  <si>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</si>
  <si>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</si>
  <si>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</si>
  <si>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</si>
  <si>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</si>
  <si>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</si>
  <si>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</si>
  <si>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</si>
  <si>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</si>
  <si>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</si>
  <si>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</si>
  <si>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</si>
  <si>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</si>
  <si>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</si>
  <si>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</si>
  <si>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</si>
  <si>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</si>
  <si>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</si>
  <si>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</si>
  <si>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</si>
  <si>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</si>
  <si>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</si>
  <si>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</si>
  <si>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</si>
  <si>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</si>
  <si>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</si>
  <si>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</si>
  <si>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</si>
  <si>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</si>
  <si>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</si>
  <si>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</si>
  <si>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</si>
  <si>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</si>
  <si>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</si>
  <si>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</si>
  <si>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</si>
  <si>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</si>
  <si>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</si>
  <si>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</si>
  <si>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</si>
  <si>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</si>
  <si>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</si>
  <si>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</si>
  <si>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</si>
  <si>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</si>
  <si>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</si>
  <si>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</si>
  <si>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</si>
  <si>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</si>
  <si>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</si>
  <si>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</si>
  <si>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</si>
  <si>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</si>
  <si>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</si>
  <si>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</si>
  <si>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</si>
  <si>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</si>
  <si>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</si>
  <si>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</si>
  <si>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</si>
  <si>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</si>
  <si>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</si>
  <si>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</si>
  <si>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</si>
  <si>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</si>
  <si>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</si>
  <si>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</si>
  <si>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</si>
  <si>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</si>
  <si>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</si>
  <si>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</si>
  <si>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</si>
  <si>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</si>
  <si>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</si>
  <si>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</si>
  <si>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</si>
  <si>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</si>
  <si>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</si>
  <si>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</si>
  <si>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</si>
  <si>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</si>
  <si>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</si>
  <si>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</si>
  <si>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</si>
  <si>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</si>
  <si>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</si>
  <si>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</si>
  <si>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</si>
  <si>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</si>
  <si>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</si>
  <si>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</si>
  <si>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</si>
  <si>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</si>
  <si>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</si>
  <si>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</si>
  <si>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</si>
  <si>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</si>
  <si>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</si>
  <si>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</si>
  <si>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</si>
  <si>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</si>
  <si>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</si>
  <si>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</si>
  <si>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</si>
  <si>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</si>
  <si>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</si>
  <si>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</si>
  <si>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</si>
  <si>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</si>
  <si>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</si>
  <si>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</si>
  <si>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</si>
  <si>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</si>
  <si>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</si>
  <si>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</si>
  <si>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</si>
  <si>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</si>
  <si>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</si>
  <si>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</si>
  <si>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</si>
  <si>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</si>
  <si>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</si>
  <si>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</si>
  <si>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</si>
  <si>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</si>
  <si>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</si>
  <si>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</si>
  <si>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</si>
  <si>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</si>
  <si>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</si>
  <si>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</si>
  <si>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</si>
  <si>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</si>
  <si>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</si>
  <si>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</si>
  <si>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</si>
  <si>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</si>
  <si>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</si>
  <si>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</si>
  <si>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</si>
  <si>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</si>
  <si>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</si>
  <si>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</si>
  <si>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</si>
  <si>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</si>
  <si>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</si>
  <si>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</si>
  <si>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</si>
  <si>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</si>
  <si>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</si>
  <si>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</si>
  <si>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</si>
  <si>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</si>
  <si>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</si>
  <si>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</si>
  <si>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</si>
  <si>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</si>
  <si>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</si>
  <si>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</si>
  <si>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</si>
  <si>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</si>
  <si>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</si>
  <si>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</si>
  <si>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</si>
  <si>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</si>
  <si>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</si>
  <si>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</si>
  <si>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</si>
  <si>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</si>
  <si>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</si>
  <si>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</si>
  <si>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</si>
  <si>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</si>
  <si>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</si>
  <si>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</si>
  <si>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</si>
  <si>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</si>
  <si>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</si>
  <si>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</si>
  <si>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</si>
  <si>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</si>
  <si>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</si>
  <si>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</si>
  <si>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</si>
  <si>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</si>
  <si>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</si>
  <si>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</si>
  <si>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</si>
  <si>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</si>
  <si>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</si>
  <si>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</si>
  <si>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</si>
  <si>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</si>
  <si>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</si>
  <si>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</si>
  <si>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</si>
  <si>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</si>
  <si>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</si>
  <si>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</si>
  <si>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</si>
  <si>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</si>
  <si>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</si>
  <si>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</si>
  <si>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</si>
  <si>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</si>
  <si>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</si>
  <si>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</si>
  <si>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</si>
  <si>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</si>
  <si>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</si>
  <si>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</si>
  <si>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</si>
  <si>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</si>
  <si>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</si>
  <si>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</si>
  <si>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</si>
  <si>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</si>
  <si>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</si>
  <si>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</si>
  <si>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</si>
  <si>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</si>
  <si>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</si>
  <si>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</si>
  <si>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</si>
  <si>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</si>
  <si>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</si>
  <si>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</si>
  <si>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</si>
  <si>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</si>
  <si>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</si>
  <si>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</si>
  <si>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</si>
  <si>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</si>
  <si>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</si>
  <si>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</si>
  <si>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</si>
  <si>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</si>
  <si>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</si>
  <si>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</si>
  <si>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</si>
  <si>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</si>
  <si>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</si>
  <si>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</si>
  <si>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</si>
  <si>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</si>
  <si>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</si>
  <si>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</si>
  <si>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</si>
  <si>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</si>
  <si>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</si>
  <si>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</si>
  <si>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</si>
  <si>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</si>
  <si>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</si>
  <si>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</si>
  <si>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</si>
  <si>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</si>
  <si>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</si>
  <si>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</si>
  <si>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</si>
  <si>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</si>
  <si>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</si>
  <si>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</si>
  <si>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</si>
  <si>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</si>
  <si>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</si>
  <si>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</si>
  <si>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</si>
  <si>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</si>
  <si>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</si>
  <si>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</si>
  <si>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</si>
  <si>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</si>
  <si>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</si>
  <si>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</si>
  <si>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</si>
  <si>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</si>
  <si>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</si>
  <si>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</si>
  <si>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</si>
  <si>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</si>
  <si>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</si>
  <si>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</si>
  <si>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</si>
  <si>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</si>
  <si>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</si>
  <si>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</si>
  <si>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</si>
  <si>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</si>
  <si>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</si>
  <si>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</si>
  <si>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</si>
  <si>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</si>
  <si>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</si>
  <si>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</si>
  <si>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</si>
  <si>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</si>
  <si>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</si>
  <si>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</si>
  <si>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</si>
  <si>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</si>
  <si>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</si>
  <si>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</si>
  <si>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</si>
  <si>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</si>
  <si>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</si>
  <si>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</si>
  <si>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</si>
  <si>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</si>
  <si>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</si>
  <si>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</si>
  <si>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</si>
  <si>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</si>
  <si>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</si>
  <si>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</si>
  <si>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</si>
  <si>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</si>
  <si>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</si>
  <si>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</si>
  <si>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</si>
  <si>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</si>
  <si>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</si>
  <si>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</si>
  <si>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</si>
  <si>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</si>
  <si>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</si>
  <si>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</si>
  <si>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</si>
  <si>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</si>
  <si>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</si>
  <si>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</si>
  <si>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</si>
  <si>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</si>
  <si>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</si>
  <si>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</si>
  <si>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</si>
  <si>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</si>
  <si>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</si>
  <si>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</si>
  <si>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</si>
  <si>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</si>
  <si>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</si>
  <si>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</si>
  <si>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</si>
  <si>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</si>
  <si>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</si>
  <si>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</si>
  <si>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</si>
  <si>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</si>
  <si>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</si>
  <si>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</si>
  <si>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</si>
  <si>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</si>
  <si>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</si>
  <si>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</si>
  <si>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</si>
  <si>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</si>
  <si>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</si>
  <si>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</si>
  <si>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</si>
  <si>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</si>
  <si>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</si>
  <si>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</si>
  <si>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</si>
  <si>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</si>
  <si>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</si>
  <si>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</si>
  <si>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</si>
  <si>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</si>
  <si>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</si>
  <si>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</si>
  <si>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</si>
  <si>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</si>
  <si>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</si>
  <si>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</si>
  <si>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</si>
  <si>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</si>
  <si>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</si>
  <si>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</si>
  <si>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</si>
  <si>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</si>
  <si>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</si>
  <si>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</si>
  <si>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</si>
  <si>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</si>
  <si>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</si>
  <si>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</si>
  <si>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</si>
  <si>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</si>
  <si>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</si>
  <si>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</si>
  <si>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</si>
  <si>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</si>
  <si>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</si>
  <si>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</si>
  <si>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</si>
  <si>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</si>
  <si>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</si>
  <si>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</si>
  <si>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</si>
  <si>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</si>
  <si>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</si>
  <si>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</si>
  <si>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</si>
  <si>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</si>
  <si>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</si>
  <si>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</si>
  <si>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</si>
  <si>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</si>
  <si>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</si>
  <si>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</si>
  <si>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</si>
  <si>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</si>
  <si>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</si>
  <si>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</si>
  <si>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</si>
  <si>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</si>
  <si>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</si>
  <si>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</si>
  <si>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</si>
  <si>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</si>
  <si>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</si>
  <si>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</si>
  <si>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</si>
  <si>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</si>
  <si>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</si>
  <si>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</si>
  <si>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</si>
  <si>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</si>
  <si>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</si>
  <si>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</si>
  <si>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</si>
  <si>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</si>
  <si>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</si>
  <si>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</si>
  <si>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</si>
  <si>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</si>
  <si>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</si>
  <si>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</si>
  <si>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</si>
  <si>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</si>
  <si>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</si>
  <si>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</si>
  <si>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</si>
  <si>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</si>
  <si>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</si>
  <si>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</si>
  <si>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</si>
  <si>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</si>
  <si>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</si>
  <si>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</si>
  <si>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</si>
  <si>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</si>
  <si>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</si>
  <si>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</si>
  <si>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</si>
  <si>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</si>
  <si>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</si>
  <si>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</si>
  <si>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</si>
  <si>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</si>
  <si>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</si>
  <si>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</si>
  <si>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</si>
  <si>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</si>
  <si>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</si>
  <si>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</si>
  <si>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</si>
  <si>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</si>
  <si>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</si>
  <si>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</si>
  <si>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</si>
  <si>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</si>
  <si>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</si>
  <si>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</si>
  <si>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</si>
  <si>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</si>
  <si>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</si>
  <si>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</si>
  <si>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</si>
  <si>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</si>
  <si>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</si>
  <si>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</si>
  <si>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</si>
  <si>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</si>
  <si>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</si>
  <si>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</si>
  <si>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</si>
  <si>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</si>
  <si>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</si>
  <si>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</si>
  <si>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</si>
  <si>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</si>
  <si>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</si>
  <si>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</si>
  <si>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</si>
  <si>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</si>
  <si>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</si>
  <si>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</si>
  <si>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</si>
  <si>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</si>
  <si>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</si>
  <si>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</si>
  <si>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</si>
  <si>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</si>
  <si>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</si>
  <si>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</si>
  <si>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</si>
  <si>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</si>
  <si>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</si>
  <si>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</si>
  <si>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</si>
  <si>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</si>
  <si>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</si>
  <si>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</si>
  <si>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</si>
  <si>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</si>
  <si>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</si>
  <si>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</si>
  <si>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</si>
  <si>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</si>
  <si>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</si>
  <si>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</si>
  <si>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</si>
  <si>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</si>
  <si>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</si>
  <si>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</si>
  <si>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</si>
  <si>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</si>
  <si>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</si>
  <si>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</si>
  <si>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</si>
  <si>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</si>
  <si>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</si>
  <si>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</si>
  <si>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</si>
  <si>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</si>
  <si>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</si>
  <si>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</si>
  <si>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</si>
  <si>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</si>
  <si>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</si>
  <si>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</si>
  <si>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</si>
  <si>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</si>
  <si>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</si>
  <si>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</si>
  <si>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</si>
  <si>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</si>
  <si>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</si>
  <si>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</si>
  <si>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</si>
  <si>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</si>
  <si>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</si>
  <si>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</si>
  <si>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</si>
  <si>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</si>
  <si>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</si>
  <si>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</si>
  <si>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</si>
  <si>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</si>
  <si>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</si>
  <si>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</si>
  <si>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</si>
  <si>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</si>
  <si>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</si>
  <si>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</si>
  <si>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</si>
  <si>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</si>
  <si>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</si>
  <si>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</si>
  <si>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</si>
  <si>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</si>
  <si>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</si>
  <si>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</si>
  <si>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</si>
  <si>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</si>
  <si>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</si>
  <si>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</si>
  <si>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</si>
  <si>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</si>
  <si>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</si>
  <si>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</si>
  <si>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</si>
  <si>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</si>
  <si>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</si>
  <si>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</si>
  <si>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</si>
  <si>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</si>
  <si>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</si>
  <si>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</si>
  <si>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</si>
  <si>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</si>
  <si>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</si>
  <si>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</si>
  <si>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</si>
  <si>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</si>
  <si>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</si>
  <si>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</si>
  <si>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</si>
  <si>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</si>
  <si>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</si>
  <si>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</si>
  <si>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</si>
  <si>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</si>
  <si>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</si>
  <si>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</si>
  <si>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</si>
  <si>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</si>
  <si>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</si>
  <si>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</si>
  <si>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</si>
  <si>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</si>
  <si>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</si>
  <si>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</si>
  <si>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</si>
  <si>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</si>
  <si>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</si>
  <si>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</si>
  <si>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</si>
  <si>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</si>
  <si>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</si>
  <si>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</si>
  <si>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</si>
  <si>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</si>
  <si>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</si>
  <si>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</si>
  <si>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</si>
  <si>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</si>
  <si>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</si>
  <si>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</si>
  <si>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</si>
  <si>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</si>
  <si>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</si>
  <si>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</si>
  <si>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</si>
  <si>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</si>
  <si>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</si>
  <si>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</si>
  <si>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</si>
  <si>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</si>
  <si>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</si>
  <si>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</si>
  <si>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</si>
  <si>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</si>
  <si>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</si>
  <si>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</si>
  <si>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</si>
  <si>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</si>
  <si>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</si>
  <si>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</si>
  <si>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</si>
  <si>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</si>
  <si>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</si>
  <si>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</si>
  <si>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</si>
  <si>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</si>
  <si>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</si>
  <si>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</si>
  <si>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</si>
  <si>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</si>
  <si>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</si>
  <si>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</si>
  <si>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</si>
  <si>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</si>
  <si>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</si>
  <si>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</si>
  <si>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</si>
  <si>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</si>
  <si>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</si>
  <si>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</si>
  <si>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</si>
  <si>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</si>
  <si>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</si>
  <si>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</si>
  <si>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</si>
  <si>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</si>
  <si>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</si>
  <si>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</si>
  <si>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</si>
  <si>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</si>
  <si>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</si>
  <si>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</si>
  <si>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</si>
  <si>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</si>
  <si>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</si>
  <si>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</si>
  <si>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</si>
  <si>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</si>
  <si>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</si>
  <si>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</si>
  <si>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</si>
  <si>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</si>
  <si>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</si>
  <si>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</si>
  <si>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</si>
  <si>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</si>
  <si>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</si>
  <si>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</si>
  <si>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</si>
  <si>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</si>
  <si>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</si>
  <si>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</si>
  <si>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</si>
  <si>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</si>
  <si>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</si>
  <si>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</si>
  <si>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</si>
  <si>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</si>
  <si>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</si>
  <si>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</si>
  <si>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</si>
  <si>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</si>
  <si>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</si>
  <si>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</si>
  <si>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</si>
  <si>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</si>
  <si>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</si>
  <si>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</si>
  <si>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</si>
  <si>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</si>
  <si>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</si>
  <si>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</si>
  <si>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</si>
  <si>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</si>
  <si>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</si>
  <si>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</si>
  <si>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</si>
  <si>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</si>
  <si>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</si>
  <si>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</si>
  <si>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</si>
  <si>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</si>
  <si>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</si>
  <si>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</si>
  <si>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</si>
  <si>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</si>
  <si>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</si>
  <si>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</si>
  <si>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</si>
  <si>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</si>
  <si>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</si>
  <si>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</si>
  <si>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</si>
  <si>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</si>
  <si>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</si>
  <si>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</si>
  <si>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</si>
  <si>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</si>
  <si>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</si>
  <si>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</si>
  <si>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</si>
  <si>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</si>
  <si>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</si>
  <si>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</si>
  <si>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</si>
  <si>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</si>
  <si>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</si>
  <si>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</si>
  <si>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</si>
  <si>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</si>
  <si>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</si>
  <si>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</si>
  <si>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</si>
  <si>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</si>
  <si>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</si>
  <si>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</si>
  <si>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</si>
  <si>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</si>
  <si>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</si>
  <si>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</si>
  <si>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</si>
  <si>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</si>
  <si>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</si>
  <si>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</si>
  <si>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</si>
  <si>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</si>
  <si>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</si>
  <si>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</si>
  <si>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</si>
  <si>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</si>
  <si>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</si>
  <si>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</si>
  <si>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</si>
  <si>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</si>
  <si>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</si>
  <si>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</si>
  <si>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</si>
  <si>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</si>
  <si>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</si>
  <si>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</si>
  <si>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</si>
  <si>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</si>
  <si>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</si>
  <si>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</si>
  <si>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</si>
  <si>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</si>
  <si>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</si>
  <si>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</si>
  <si>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</si>
  <si>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</si>
  <si>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</si>
  <si>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</si>
  <si>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</si>
  <si>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</si>
  <si>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</si>
  <si>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</si>
  <si>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</si>
  <si>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</si>
  <si>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</si>
  <si>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</si>
  <si>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</si>
  <si>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</si>
  <si>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</si>
  <si>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</si>
  <si>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</si>
  <si>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</si>
  <si>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</si>
  <si>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</si>
  <si>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</si>
  <si>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</si>
  <si>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</si>
  <si>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</si>
  <si>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</si>
  <si>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</si>
  <si>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</si>
  <si>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</si>
  <si>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</si>
  <si>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</si>
  <si>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</si>
  <si>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</si>
  <si>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</si>
  <si>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</si>
  <si>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</si>
  <si>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</si>
  <si>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</si>
  <si>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</si>
  <si>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</si>
  <si>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</si>
  <si>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</si>
  <si>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</si>
  <si>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</si>
  <si>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</si>
  <si>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</si>
  <si>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</si>
  <si>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</si>
  <si>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</si>
  <si>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</si>
  <si>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</si>
  <si>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</si>
  <si>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</si>
  <si>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</si>
  <si>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</si>
  <si>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</si>
  <si>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</si>
  <si>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</si>
  <si>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</si>
  <si>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</si>
  <si>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</si>
  <si>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</si>
  <si>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</si>
  <si>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</si>
  <si>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</si>
  <si>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</si>
  <si>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</si>
  <si>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</si>
  <si>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</si>
  <si>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</si>
  <si>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</si>
  <si>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</si>
  <si>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</si>
  <si>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</si>
  <si>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</si>
  <si>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</si>
  <si>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</si>
  <si>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</si>
  <si>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</si>
  <si>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</si>
  <si>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</si>
  <si>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</si>
  <si>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</si>
  <si>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</si>
  <si>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</si>
  <si>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</si>
  <si>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</si>
  <si>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</si>
  <si>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</si>
  <si>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</si>
  <si>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</si>
  <si>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</si>
  <si>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</si>
  <si>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</si>
  <si>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</si>
  <si>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</si>
  <si>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</si>
  <si>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</si>
  <si>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</si>
  <si>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</si>
  <si>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</si>
  <si>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</si>
  <si>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</si>
  <si>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</si>
  <si>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</si>
  <si>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</si>
  <si>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</si>
  <si>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</si>
  <si>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</si>
  <si>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</si>
  <si>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</si>
  <si>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</si>
  <si>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</si>
  <si>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</si>
  <si>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</si>
  <si>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</si>
  <si>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</si>
  <si>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</si>
  <si>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</si>
  <si>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</si>
  <si>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</si>
  <si>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</si>
  <si>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</si>
  <si>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</si>
  <si>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</si>
  <si>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</si>
  <si>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</si>
  <si>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</si>
  <si>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</si>
  <si>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</si>
  <si>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</si>
  <si>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</si>
  <si>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</si>
  <si>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</si>
  <si>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</si>
  <si>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</si>
  <si>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</si>
  <si>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</si>
  <si>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</si>
  <si>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</si>
  <si>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</si>
  <si>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</si>
  <si>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</si>
  <si>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</si>
  <si>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</si>
  <si>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</si>
  <si>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</si>
  <si>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</si>
  <si>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</si>
  <si>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</si>
  <si>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</si>
  <si>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</si>
  <si>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</si>
  <si>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</si>
  <si>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</si>
  <si>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</si>
  <si>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</si>
  <si>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</si>
  <si>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</si>
  <si>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</si>
  <si>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</si>
  <si>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</si>
  <si>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</si>
  <si>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</si>
  <si>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</si>
  <si>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</si>
  <si>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</si>
  <si>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</si>
  <si>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</si>
  <si>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</si>
  <si>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</si>
  <si>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</si>
  <si>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</si>
  <si>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</si>
  <si>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</si>
  <si>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</si>
  <si>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</si>
  <si>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</si>
  <si>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</si>
  <si>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</si>
  <si>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</si>
  <si>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</si>
  <si>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</si>
  <si>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</si>
  <si>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</si>
  <si>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</si>
  <si>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</si>
  <si>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</si>
  <si>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</si>
  <si>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</si>
  <si>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</si>
  <si>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</si>
  <si>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</si>
  <si>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</si>
  <si>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</si>
  <si>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</si>
  <si>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</si>
  <si>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</si>
  <si>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</si>
  <si>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</si>
  <si>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</si>
  <si>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</si>
  <si>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</si>
  <si>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</si>
  <si>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</si>
  <si>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</si>
  <si>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</si>
  <si>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</si>
  <si>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</si>
  <si>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</si>
  <si>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</si>
  <si>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</si>
  <si>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</si>
  <si>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</si>
  <si>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</si>
  <si>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</si>
  <si>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</si>
  <si>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</si>
  <si>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</si>
  <si>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</si>
  <si>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</si>
  <si>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</si>
  <si>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</si>
  <si>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</si>
  <si>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</si>
  <si>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</si>
  <si>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</si>
  <si>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</si>
  <si>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</si>
  <si>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</si>
  <si>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</si>
  <si>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</si>
  <si>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</si>
  <si>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</si>
  <si>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</si>
  <si>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</si>
  <si>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</si>
  <si>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</si>
  <si>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</si>
  <si>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</si>
  <si>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</si>
  <si>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</si>
  <si>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</si>
  <si>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</si>
  <si>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</si>
  <si>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</si>
  <si>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</si>
  <si>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</si>
  <si>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</si>
  <si>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</si>
  <si>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</si>
  <si>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</si>
  <si>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</si>
  <si>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</si>
  <si>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</si>
  <si>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</si>
  <si>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</si>
  <si>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</si>
  <si>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</si>
  <si>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</si>
  <si>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</si>
  <si>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</si>
  <si>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</si>
  <si>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</si>
  <si>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</si>
  <si>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</si>
  <si>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</si>
  <si>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</si>
  <si>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</si>
  <si>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</si>
  <si>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</si>
  <si>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</si>
  <si>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</si>
  <si>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</si>
  <si>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</si>
  <si>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</si>
  <si>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</si>
  <si>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</si>
  <si>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</si>
  <si>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</si>
  <si>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</si>
  <si>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</si>
  <si>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</si>
  <si>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</si>
  <si>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</si>
  <si>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</si>
  <si>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</si>
  <si>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</si>
  <si>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</si>
  <si>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</si>
  <si>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</si>
  <si>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</si>
  <si>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</si>
  <si>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</si>
  <si>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</si>
  <si>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</si>
  <si>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</si>
  <si>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</si>
  <si>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</si>
  <si>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</si>
  <si>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</si>
  <si>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</si>
  <si>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</si>
  <si>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</si>
  <si>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</si>
  <si>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</si>
  <si>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</si>
  <si>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</si>
  <si>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</si>
  <si>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</si>
  <si>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</si>
  <si>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</si>
  <si>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</si>
  <si>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</si>
  <si>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</si>
  <si>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</si>
  <si>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</si>
  <si>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</si>
  <si>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</si>
  <si>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</si>
  <si>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</si>
  <si>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</si>
  <si>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</si>
  <si>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</si>
  <si>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</si>
  <si>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</si>
  <si>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</si>
  <si>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</si>
  <si>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</si>
  <si>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</si>
  <si>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</si>
  <si>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</si>
  <si>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</si>
  <si>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</si>
  <si>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</si>
  <si>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</si>
  <si>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</si>
  <si>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</si>
  <si>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</si>
  <si>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</si>
  <si>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</si>
  <si>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</si>
  <si>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</si>
  <si>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</si>
  <si>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</si>
  <si>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</si>
  <si>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</si>
  <si>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</si>
  <si>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</si>
  <si>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</si>
  <si>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</si>
  <si>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</si>
  <si>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</si>
  <si>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</si>
  <si>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</si>
  <si>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</si>
  <si>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</si>
  <si>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</si>
  <si>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</si>
  <si>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</si>
  <si>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</si>
  <si>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</si>
  <si>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</si>
  <si>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</si>
  <si>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</si>
  <si>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</si>
  <si>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</si>
  <si>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</si>
  <si>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</si>
  <si>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</si>
  <si>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</si>
  <si>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</si>
  <si>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</si>
  <si>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</si>
  <si>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</si>
  <si>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</si>
  <si>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</si>
  <si>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</si>
  <si>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</si>
  <si>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</si>
  <si>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</si>
  <si>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</si>
  <si>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</si>
  <si>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</si>
  <si>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</si>
  <si>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</si>
  <si>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</si>
  <si>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</si>
  <si>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</si>
  <si>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</si>
  <si>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</si>
  <si>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</si>
  <si>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</si>
  <si>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</si>
  <si>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</si>
  <si>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</si>
  <si>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</si>
  <si>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</si>
  <si>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</si>
  <si>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</si>
  <si>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</si>
  <si>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</si>
  <si>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</si>
  <si>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</si>
  <si>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</si>
  <si>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</si>
  <si>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</si>
  <si>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</si>
  <si>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</si>
  <si>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</si>
  <si>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</si>
  <si>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</si>
  <si>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</si>
  <si>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</si>
  <si>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</si>
  <si>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</si>
  <si>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</si>
  <si>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</si>
  <si>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</si>
  <si>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</si>
  <si>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</si>
  <si>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</si>
  <si>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</si>
  <si>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</si>
  <si>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</si>
  <si>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</si>
  <si>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</si>
  <si>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</si>
  <si>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</si>
  <si>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</si>
  <si>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</si>
  <si>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</si>
  <si>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</si>
  <si>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</si>
  <si>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</si>
  <si>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</si>
  <si>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</si>
  <si>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</si>
  <si>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</si>
  <si>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</si>
  <si>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</si>
  <si>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</si>
  <si>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</si>
  <si>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</si>
  <si>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</si>
  <si>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</si>
  <si>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</si>
  <si>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</si>
  <si>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</si>
  <si>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</si>
  <si>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</si>
  <si>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</si>
  <si>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</si>
  <si>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</si>
  <si>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</si>
  <si>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</si>
  <si>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</si>
  <si>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</si>
  <si>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</si>
  <si>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</si>
  <si>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</si>
  <si>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</si>
  <si>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</si>
  <si>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</si>
  <si>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</si>
  <si>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</si>
  <si>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</si>
  <si>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</si>
  <si>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</si>
  <si>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</si>
  <si>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</si>
  <si>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</si>
  <si>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</si>
  <si>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</si>
  <si>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</si>
  <si>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</si>
  <si>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</si>
  <si>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</si>
  <si>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</si>
  <si>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</si>
  <si>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</si>
  <si>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</si>
  <si>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</si>
  <si>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</si>
  <si>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</si>
  <si>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</si>
  <si>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</si>
  <si>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</si>
  <si>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</si>
  <si>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</si>
  <si>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</si>
  <si>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</si>
  <si>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</si>
  <si>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</si>
  <si>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</si>
  <si>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</si>
  <si>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</si>
  <si>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</si>
  <si>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</si>
  <si>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</si>
  <si>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</si>
  <si>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</si>
  <si>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</si>
  <si>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</si>
  <si>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</si>
  <si>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</si>
  <si>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</si>
  <si>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</si>
  <si>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</si>
  <si>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</si>
  <si>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</si>
  <si>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</si>
  <si>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</si>
  <si>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</si>
  <si>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</si>
  <si>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</si>
  <si>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</si>
  <si>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</si>
  <si>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</si>
  <si>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</si>
  <si>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</si>
  <si>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</si>
  <si>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</si>
  <si>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</si>
  <si>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</si>
  <si>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</si>
  <si>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</si>
  <si>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</si>
  <si>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</si>
  <si>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</si>
  <si>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</si>
  <si>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</si>
  <si>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</si>
  <si>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</si>
  <si>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</si>
  <si>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</si>
  <si>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</si>
  <si>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</si>
  <si>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</si>
  <si>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</si>
  <si>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</si>
  <si>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</si>
  <si>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</si>
  <si>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</si>
  <si>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</si>
  <si>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</si>
  <si>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</si>
  <si>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</si>
  <si>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</si>
  <si>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</si>
  <si>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</si>
  <si>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</si>
  <si>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</si>
  <si>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</si>
  <si>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</si>
  <si>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</si>
  <si>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</si>
  <si>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</si>
  <si>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</si>
  <si>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</si>
  <si>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</si>
  <si>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</si>
  <si>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</si>
  <si>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</si>
  <si>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</si>
  <si>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</si>
  <si>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</si>
  <si>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</si>
  <si>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</si>
  <si>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</si>
  <si>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</si>
  <si>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</si>
  <si>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</si>
  <si>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</si>
  <si>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</si>
  <si>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</si>
  <si>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</si>
  <si>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</si>
  <si>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</si>
  <si>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</si>
  <si>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</si>
  <si>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</si>
  <si>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</si>
  <si>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</si>
  <si>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</si>
  <si>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</si>
  <si>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</si>
  <si>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</si>
  <si>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</si>
  <si>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</si>
  <si>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</si>
  <si>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</si>
  <si>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</si>
  <si>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</si>
  <si>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</si>
  <si>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</si>
  <si>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</si>
  <si>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</si>
  <si>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</si>
  <si>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</si>
  <si>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</si>
  <si>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</si>
  <si>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</si>
  <si>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</si>
  <si>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</si>
  <si>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</si>
  <si>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</si>
  <si>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</si>
  <si>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</si>
  <si>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</si>
  <si>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</si>
  <si>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</si>
  <si>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</si>
  <si>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</si>
  <si>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</si>
  <si>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</si>
  <si>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</si>
  <si>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</si>
  <si>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</si>
  <si>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</si>
  <si>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</si>
  <si>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</si>
  <si>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</si>
  <si>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</si>
  <si>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</si>
  <si>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</si>
  <si>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</si>
  <si>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</si>
  <si>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</si>
  <si>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</si>
  <si>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</si>
  <si>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</si>
  <si>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</si>
  <si>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</si>
  <si>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</si>
  <si>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</si>
  <si>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</si>
  <si>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</si>
  <si>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</si>
  <si>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</si>
  <si>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</si>
  <si>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</si>
  <si>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</si>
  <si>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</si>
  <si>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</si>
  <si>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</si>
  <si>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</si>
  <si>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</si>
  <si>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</si>
  <si>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</si>
  <si>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</si>
  <si>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</si>
  <si>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</si>
  <si>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</si>
  <si>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</si>
  <si>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</si>
  <si>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</si>
  <si>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</si>
  <si>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</si>
  <si>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</si>
  <si>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</si>
  <si>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</si>
  <si>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</si>
  <si>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</si>
  <si>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</si>
  <si>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</si>
  <si>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</si>
  <si>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</si>
  <si>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</si>
  <si>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</si>
  <si>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</si>
  <si>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</si>
  <si>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</si>
  <si>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</si>
  <si>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</si>
  <si>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</si>
  <si>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</si>
  <si>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</si>
  <si>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</si>
  <si>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</si>
  <si>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</si>
  <si>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</si>
  <si>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</si>
  <si>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</si>
  <si>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</si>
  <si>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</si>
  <si>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</si>
  <si>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</si>
  <si>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</si>
  <si>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</si>
  <si>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</si>
  <si>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</si>
  <si>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</si>
  <si>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</si>
  <si>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</si>
  <si>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</si>
  <si>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</si>
  <si>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</si>
  <si>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</si>
  <si>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</si>
  <si>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</si>
  <si>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</si>
  <si>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</si>
  <si>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</si>
  <si>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</si>
  <si>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</si>
  <si>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</si>
  <si>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</si>
  <si>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</si>
  <si>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</si>
  <si>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</si>
  <si>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</si>
  <si>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</si>
  <si>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</si>
  <si>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</si>
  <si>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</si>
  <si>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</si>
  <si>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</si>
  <si>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</si>
  <si>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</si>
  <si>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</si>
  <si>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</si>
  <si>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</si>
  <si>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</si>
  <si>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</si>
  <si>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</si>
  <si>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</si>
  <si>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</si>
  <si>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</si>
  <si>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</si>
  <si>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</si>
  <si>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</si>
  <si>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</si>
  <si>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</si>
  <si>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</si>
  <si>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</si>
  <si>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</si>
  <si>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</si>
  <si>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</si>
  <si>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</si>
  <si>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</si>
  <si>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</si>
  <si>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</si>
  <si>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</si>
  <si>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</si>
  <si>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</si>
  <si>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</si>
  <si>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</si>
  <si>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</si>
  <si>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</si>
  <si>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</si>
  <si>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</si>
  <si>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</si>
  <si>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</si>
  <si>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</si>
  <si>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</si>
  <si>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</si>
  <si>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</si>
  <si>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</si>
  <si>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</si>
  <si>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</si>
  <si>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</si>
  <si>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</si>
  <si>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</si>
  <si>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</si>
  <si>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</si>
  <si>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</si>
  <si>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</si>
  <si>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</si>
  <si>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</si>
  <si>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</si>
  <si>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</si>
  <si>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</si>
  <si>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</si>
  <si>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</si>
  <si>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</si>
  <si>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</si>
  <si>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</si>
  <si>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</si>
  <si>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</si>
  <si>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</si>
  <si>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</si>
  <si>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</si>
  <si>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</si>
  <si>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</si>
  <si>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</si>
  <si>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</si>
  <si>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</si>
  <si>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</si>
  <si>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</si>
  <si>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</si>
  <si>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</si>
  <si>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</si>
  <si>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</si>
  <si>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</si>
  <si>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</si>
  <si>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</si>
  <si>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</si>
  <si>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</si>
  <si>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</si>
  <si>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</si>
  <si>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</si>
  <si>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</si>
  <si>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</si>
  <si>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</si>
  <si>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</si>
  <si>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</si>
  <si>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</si>
  <si>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</si>
  <si>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</si>
  <si>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</si>
  <si>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</si>
  <si>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</si>
  <si>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</si>
  <si>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</si>
  <si>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</si>
  <si>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</si>
  <si>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</si>
  <si>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</si>
  <si>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</si>
  <si>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</si>
  <si>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</si>
  <si>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</si>
  <si>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</si>
  <si>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</si>
  <si>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</si>
  <si>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</si>
  <si>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</si>
  <si>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</si>
  <si>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</si>
  <si>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</si>
  <si>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</si>
  <si>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</si>
  <si>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</si>
  <si>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</si>
  <si>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</si>
  <si>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</si>
  <si>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</si>
  <si>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</si>
  <si>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</si>
  <si>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</si>
  <si>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</si>
  <si>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</si>
  <si>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</si>
  <si>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</si>
  <si>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</si>
  <si>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</si>
  <si>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</si>
  <si>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</si>
  <si>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</si>
  <si>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</si>
  <si>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</si>
  <si>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</si>
  <si>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</si>
  <si>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</si>
  <si>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</si>
  <si>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</si>
  <si>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</si>
  <si>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</si>
  <si>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</si>
  <si>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</si>
  <si>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</si>
  <si>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</si>
  <si>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</si>
  <si>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</si>
  <si>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</si>
  <si>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</si>
  <si>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</si>
  <si>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</si>
  <si>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</si>
  <si>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</si>
  <si>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</si>
  <si>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</si>
  <si>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</si>
  <si>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</si>
  <si>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</si>
  <si>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</si>
  <si>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</si>
  <si>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</si>
  <si>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</si>
  <si>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</si>
  <si>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</si>
  <si>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</si>
  <si>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</si>
  <si>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</si>
  <si>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</si>
  <si>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</si>
  <si>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</si>
  <si>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</si>
  <si>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</si>
  <si>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</si>
  <si>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</si>
  <si>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</si>
  <si>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</si>
  <si>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</si>
  <si>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</si>
  <si>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</si>
  <si>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</si>
  <si>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</si>
  <si>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</si>
  <si>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</si>
  <si>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</si>
  <si>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</si>
  <si>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</si>
  <si>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</si>
  <si>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</si>
  <si>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</si>
  <si>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</si>
  <si>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</si>
  <si>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</si>
  <si>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</si>
  <si>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</si>
  <si>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</si>
  <si>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</si>
  <si>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</si>
  <si>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</si>
  <si>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</si>
  <si>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</si>
  <si>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</si>
  <si>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</si>
  <si>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</si>
  <si>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</si>
  <si>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</si>
  <si>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</si>
  <si>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</si>
  <si>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</si>
  <si>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</si>
  <si>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</si>
  <si>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</si>
  <si>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</si>
  <si>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</si>
  <si>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</si>
  <si>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</si>
  <si>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</si>
  <si>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</si>
  <si>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</si>
  <si>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</si>
  <si>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</si>
  <si>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</si>
  <si>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</si>
  <si>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</si>
  <si>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</si>
  <si>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</si>
  <si>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</si>
  <si>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</si>
  <si>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</si>
  <si>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</si>
  <si>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</si>
  <si>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</si>
  <si>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</si>
  <si>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</si>
  <si>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</si>
  <si>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</si>
  <si>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</si>
  <si>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</si>
  <si>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</si>
  <si>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</si>
  <si>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</si>
  <si>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</si>
  <si>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</si>
  <si>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</si>
  <si>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</si>
  <si>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</si>
  <si>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</si>
  <si>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</si>
  <si>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</si>
  <si>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</si>
  <si>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</si>
  <si>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</si>
  <si>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</si>
  <si>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</si>
  <si>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</si>
  <si>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</si>
  <si>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</si>
  <si>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</si>
  <si>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</si>
  <si>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</si>
  <si>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</si>
  <si>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</si>
  <si>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</si>
  <si>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</si>
  <si>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</si>
  <si>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</si>
  <si>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</si>
  <si>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</si>
  <si>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</si>
  <si>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</si>
  <si>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</si>
  <si>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</si>
  <si>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</si>
  <si>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</si>
  <si>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</si>
  <si>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</si>
  <si>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</si>
  <si>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</si>
  <si>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</si>
  <si>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</si>
  <si>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</si>
  <si>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</si>
  <si>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</si>
  <si>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</si>
  <si>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</si>
  <si>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</si>
  <si>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</si>
  <si>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</si>
  <si>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</si>
  <si>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</si>
  <si>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</si>
  <si>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</si>
  <si>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</si>
  <si>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</si>
  <si>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</si>
  <si>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</si>
  <si>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</si>
  <si>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</si>
  <si>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</si>
  <si>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</si>
  <si>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</si>
  <si>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</si>
  <si>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</si>
  <si>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</si>
  <si>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</si>
  <si>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</si>
  <si>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</si>
  <si>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</si>
  <si>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</si>
  <si>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</si>
  <si>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</si>
  <si>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</si>
  <si>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</si>
  <si>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</si>
  <si>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</si>
  <si>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</si>
  <si>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</si>
  <si>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</si>
  <si>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</si>
  <si>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</si>
  <si>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</si>
  <si>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</si>
  <si>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</si>
  <si>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</si>
  <si>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</si>
  <si>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</si>
  <si>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</si>
  <si>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</si>
  <si>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</si>
  <si>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</si>
  <si>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</si>
  <si>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</si>
  <si>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</si>
  <si>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</si>
  <si>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</si>
  <si>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</si>
  <si>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</si>
  <si>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</si>
  <si>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</si>
  <si>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</si>
  <si>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</si>
  <si>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</si>
  <si>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</si>
  <si>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</si>
  <si>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</si>
  <si>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</si>
  <si>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</si>
  <si>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</si>
  <si>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</si>
  <si>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</si>
  <si>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</si>
  <si>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</si>
  <si>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</si>
  <si>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</si>
  <si>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</si>
  <si>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</si>
  <si>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</si>
  <si>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</si>
  <si>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</si>
  <si>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</si>
  <si>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</si>
  <si>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</si>
  <si>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</si>
  <si>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</si>
  <si>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</si>
  <si>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</si>
  <si>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</si>
  <si>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</si>
  <si>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</si>
  <si>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</si>
  <si>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</si>
  <si>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</si>
  <si>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</si>
  <si>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</si>
  <si>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</si>
  <si>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</si>
  <si>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</si>
  <si>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</si>
  <si>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</si>
  <si>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</si>
  <si>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</si>
  <si>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</si>
  <si>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</si>
  <si>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</si>
  <si>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</si>
  <si>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</si>
  <si>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</si>
  <si>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</si>
  <si>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</si>
  <si>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</si>
  <si>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</si>
  <si>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</si>
  <si>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</si>
  <si>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</si>
  <si>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</si>
  <si>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</si>
  <si>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</si>
  <si>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</si>
  <si>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</si>
  <si>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</si>
  <si>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</si>
  <si>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</si>
  <si>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</si>
  <si>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</si>
  <si>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</si>
  <si>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</si>
  <si>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</si>
  <si>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</si>
  <si>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</si>
  <si>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</si>
  <si>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</si>
  <si>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</si>
  <si>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</si>
  <si>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</si>
  <si>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</si>
  <si>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</si>
  <si>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</si>
  <si>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</si>
  <si>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</si>
  <si>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</si>
  <si>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</si>
  <si>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</si>
  <si>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</si>
  <si>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</si>
  <si>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</si>
  <si>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</si>
  <si>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</si>
  <si>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</si>
  <si>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</si>
  <si>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</si>
  <si>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</si>
  <si>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</si>
  <si>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</si>
  <si>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</si>
  <si>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</si>
  <si>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</si>
  <si>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</si>
  <si>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</si>
  <si>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</si>
  <si>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</si>
  <si>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</si>
  <si>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</si>
  <si>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</si>
  <si>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</si>
  <si>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</si>
  <si>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</si>
  <si>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</si>
  <si>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</si>
  <si>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</si>
  <si>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</si>
  <si>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</si>
  <si>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</si>
  <si>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</si>
  <si>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</si>
  <si>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</si>
  <si>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</si>
  <si>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</si>
  <si>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</si>
  <si>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</si>
  <si>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</si>
  <si>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</si>
  <si>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</si>
  <si>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</si>
  <si>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</si>
  <si>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</si>
  <si>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</si>
  <si>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</si>
  <si>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</si>
  <si>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</si>
  <si>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</si>
  <si>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</si>
  <si>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</si>
  <si>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</si>
  <si>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</si>
  <si>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</si>
  <si>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</si>
  <si>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</si>
  <si>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</si>
  <si>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</si>
  <si>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</si>
  <si>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</si>
  <si>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</si>
  <si>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</si>
  <si>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</si>
  <si>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</si>
  <si>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</si>
  <si>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</si>
  <si>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</si>
  <si>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</si>
  <si>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</si>
  <si>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</si>
  <si>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</si>
  <si>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</si>
  <si>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</si>
  <si>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</si>
  <si>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</si>
  <si>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</si>
  <si>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</si>
  <si>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</si>
  <si>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</si>
  <si>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</si>
  <si>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</si>
  <si>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</si>
  <si>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</si>
  <si>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</si>
  <si>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</si>
  <si>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</si>
  <si>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</si>
  <si>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</si>
  <si>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</si>
  <si>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</si>
  <si>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</si>
  <si>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</si>
  <si>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</si>
  <si>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</si>
  <si>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</si>
  <si>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</si>
  <si>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</si>
  <si>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</si>
  <si>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</si>
  <si>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</si>
  <si>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</si>
  <si>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</si>
  <si>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</si>
  <si>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</si>
  <si>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</si>
  <si>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</si>
  <si>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</si>
  <si>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</si>
  <si>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</si>
  <si>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</si>
  <si>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</si>
  <si>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</si>
  <si>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</si>
  <si>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</si>
  <si>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</si>
  <si>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</si>
  <si>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</si>
  <si>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</si>
  <si>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</si>
  <si>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</si>
  <si>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</si>
  <si>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</si>
  <si>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</si>
  <si>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</si>
  <si>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</si>
  <si>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</si>
  <si>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</si>
  <si>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</si>
  <si>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</si>
  <si>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</si>
  <si>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</si>
  <si>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</si>
  <si>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</si>
  <si>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</si>
  <si>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</si>
  <si>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</si>
  <si>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</si>
  <si>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</si>
  <si>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</si>
  <si>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</si>
  <si>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</si>
  <si>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</si>
  <si>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</si>
  <si>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</si>
  <si>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</si>
  <si>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</si>
  <si>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</si>
  <si>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</si>
  <si>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</si>
  <si>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</si>
  <si>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</si>
  <si>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</si>
  <si>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</si>
  <si>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</si>
  <si>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</si>
  <si>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</si>
  <si>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</si>
  <si>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</si>
  <si>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</si>
  <si>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</si>
  <si>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</si>
  <si>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</si>
  <si>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</si>
  <si>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</si>
  <si>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</si>
  <si>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</si>
  <si>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</si>
  <si>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</si>
  <si>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</si>
  <si>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</si>
  <si>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</si>
  <si>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</si>
  <si>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</si>
  <si>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</si>
  <si>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</si>
  <si>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</si>
  <si>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</si>
  <si>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</si>
  <si>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</si>
  <si>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</si>
  <si>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</si>
  <si>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</si>
  <si>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</si>
  <si>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</si>
  <si>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</si>
  <si>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</si>
  <si>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</si>
  <si>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</si>
  <si>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</si>
  <si>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</si>
  <si>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</si>
  <si>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</si>
  <si>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</si>
  <si>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</si>
  <si>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</si>
  <si>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</si>
  <si>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</si>
  <si>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</si>
  <si>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</si>
  <si>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</si>
  <si>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</si>
  <si>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</si>
  <si>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</si>
  <si>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</si>
  <si>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</si>
  <si>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</si>
  <si>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</si>
  <si>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</si>
  <si>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</si>
  <si>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</si>
  <si>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</si>
  <si>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</si>
  <si>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</si>
  <si>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</si>
  <si>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</si>
  <si>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</si>
  <si>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</si>
  <si>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</si>
  <si>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</si>
  <si>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</si>
  <si>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</si>
  <si>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</si>
  <si>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</si>
  <si>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</si>
  <si>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</si>
  <si>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</si>
  <si>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</si>
  <si>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</si>
  <si>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</si>
  <si>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</si>
  <si>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</si>
  <si>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</si>
  <si>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</si>
  <si>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</si>
  <si>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</si>
  <si>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</si>
  <si>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</si>
  <si>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</si>
  <si>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</si>
  <si>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</si>
  <si>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</si>
  <si>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</si>
  <si>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</si>
  <si>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</si>
  <si>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</si>
  <si>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</si>
  <si>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</si>
  <si>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</si>
  <si>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</si>
  <si>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</si>
  <si>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</si>
  <si>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</si>
  <si>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</si>
  <si>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</si>
  <si>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</si>
  <si>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</si>
  <si>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</si>
  <si>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</si>
  <si>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</si>
  <si>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</si>
  <si>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</si>
  <si>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</si>
  <si>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</si>
  <si>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</si>
  <si>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</si>
  <si>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</si>
  <si>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</si>
  <si>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</si>
  <si>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</si>
  <si>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</si>
  <si>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</si>
  <si>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</si>
  <si>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</si>
  <si>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</si>
  <si>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</si>
  <si>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</si>
  <si>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</si>
  <si>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</si>
  <si>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</si>
  <si>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</si>
  <si>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</si>
  <si>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</si>
  <si>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</si>
  <si>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</si>
  <si>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</si>
  <si>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</si>
  <si>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</si>
  <si>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</si>
  <si>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</si>
  <si>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</si>
  <si>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</si>
  <si>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</si>
  <si>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</si>
  <si>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</si>
  <si>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</si>
  <si>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</si>
  <si>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</si>
  <si>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</si>
  <si>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</si>
  <si>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</si>
  <si>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</si>
  <si>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</si>
  <si>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</si>
  <si>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</si>
  <si>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</si>
  <si>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</si>
  <si>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</si>
  <si>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</si>
  <si>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</si>
  <si>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</si>
  <si>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</si>
  <si>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</si>
  <si>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</si>
  <si>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</si>
  <si>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</si>
  <si>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</si>
  <si>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</si>
  <si>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</si>
  <si>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</si>
  <si>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</si>
  <si>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</si>
  <si>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</si>
  <si>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</si>
  <si>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</si>
  <si>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</si>
  <si>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</si>
  <si>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</si>
  <si>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</si>
  <si>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</si>
  <si>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</si>
  <si>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</si>
  <si>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</si>
  <si>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</si>
  <si>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</si>
  <si>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</si>
  <si>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</si>
  <si>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</si>
  <si>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</si>
  <si>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</si>
  <si>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</si>
  <si>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</si>
  <si>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</si>
  <si>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</si>
  <si>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</si>
  <si>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</si>
  <si>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</si>
  <si>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</si>
  <si>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</si>
  <si>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</si>
  <si>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</si>
  <si>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</si>
  <si>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</si>
  <si>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</si>
  <si>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</si>
  <si>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</si>
  <si>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</si>
  <si>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</si>
  <si>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</si>
  <si>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</si>
  <si>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</si>
  <si>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</si>
  <si>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</si>
  <si>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</si>
  <si>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</si>
  <si>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</si>
  <si>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</si>
  <si>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</si>
  <si>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</si>
  <si>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</si>
  <si>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</si>
  <si>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</si>
  <si>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</si>
  <si>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</si>
  <si>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</si>
  <si>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</si>
  <si>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</si>
  <si>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</si>
  <si>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</si>
  <si>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</si>
  <si>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</si>
  <si>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</si>
  <si>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</si>
  <si>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</si>
  <si>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</si>
  <si>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</si>
  <si>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</si>
  <si>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</si>
  <si>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</si>
  <si>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</si>
  <si>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</si>
  <si>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</si>
  <si>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</si>
  <si>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</si>
  <si>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</si>
  <si>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</si>
  <si>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</si>
  <si>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</si>
  <si>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</si>
  <si>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</si>
  <si>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</si>
  <si>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</si>
  <si>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</si>
  <si>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</si>
  <si>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</si>
  <si>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</si>
  <si>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</si>
  <si>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</si>
  <si>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</si>
  <si>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</si>
  <si>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</si>
  <si>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</si>
  <si>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</si>
  <si>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</si>
  <si>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</si>
  <si>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</si>
  <si>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</si>
  <si>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</si>
  <si>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</si>
  <si>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</si>
  <si>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</si>
  <si>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</si>
  <si>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</si>
  <si>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</si>
  <si>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</si>
  <si>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</si>
  <si>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</si>
  <si>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</si>
  <si>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</si>
  <si>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</si>
  <si>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</si>
  <si>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</si>
  <si>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</si>
  <si>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</si>
  <si>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</si>
  <si>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</si>
  <si>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</si>
  <si>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</si>
  <si>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</si>
  <si>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</si>
  <si>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</si>
  <si>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</si>
  <si>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</si>
  <si>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</si>
  <si>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</si>
  <si>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</si>
  <si>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</si>
  <si>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</si>
  <si>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</si>
  <si>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</si>
  <si>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</si>
  <si>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</si>
  <si>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</si>
  <si>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</si>
  <si>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</si>
  <si>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</si>
  <si>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</si>
  <si>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</si>
  <si>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</si>
  <si>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</si>
  <si>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</si>
  <si>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</si>
  <si>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</si>
  <si>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</si>
  <si>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</si>
  <si>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</si>
  <si>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</si>
  <si>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</si>
  <si>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</si>
  <si>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</si>
  <si>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</si>
  <si>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</si>
  <si>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</si>
  <si>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</si>
  <si>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</si>
  <si>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</si>
  <si>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</si>
  <si>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</si>
  <si>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</si>
  <si>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</si>
  <si>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</si>
  <si>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</si>
  <si>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</si>
  <si>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</si>
  <si>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</si>
  <si>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</si>
  <si>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</si>
  <si>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</si>
  <si>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</si>
  <si>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</si>
  <si>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</si>
  <si>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</si>
  <si>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</si>
  <si>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</si>
  <si>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</si>
  <si>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</si>
  <si>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</si>
  <si>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</si>
  <si>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</si>
  <si>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</si>
  <si>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</si>
  <si>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</si>
  <si>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</si>
  <si>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</si>
  <si>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</si>
  <si>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</si>
  <si>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</si>
  <si>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</si>
  <si>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</si>
  <si>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</si>
  <si>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</si>
  <si>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</si>
  <si>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</si>
  <si>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</si>
  <si>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</si>
  <si>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</si>
  <si>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</si>
  <si>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</si>
  <si>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</si>
  <si>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</si>
  <si>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</si>
  <si>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</si>
  <si>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</si>
  <si>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</si>
  <si>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</si>
  <si>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</si>
  <si>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</si>
  <si>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</si>
  <si>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</si>
  <si>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</si>
  <si>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</si>
  <si>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</si>
  <si>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</si>
  <si>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</si>
  <si>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</si>
  <si>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</si>
  <si>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</si>
  <si>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</si>
  <si>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</si>
  <si>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</si>
  <si>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</si>
  <si>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</si>
  <si>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</si>
  <si>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</si>
  <si>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</si>
  <si>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</si>
  <si>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</si>
  <si>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</si>
  <si>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</si>
  <si>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</si>
  <si>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</si>
  <si>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</si>
  <si>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</si>
  <si>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</si>
  <si>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</si>
  <si>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</si>
  <si>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</si>
  <si>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</si>
  <si>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</si>
  <si>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</si>
  <si>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</si>
  <si>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</si>
  <si>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</si>
  <si>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</si>
  <si>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</si>
  <si>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</si>
  <si>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</si>
  <si>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</si>
  <si>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</si>
  <si>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</si>
  <si>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</si>
  <si>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</si>
  <si>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</si>
  <si>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</si>
  <si>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</si>
  <si>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</si>
  <si>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</si>
  <si>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</si>
  <si>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</si>
  <si>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</si>
  <si>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</si>
  <si>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</si>
  <si>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</si>
  <si>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</si>
  <si>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</si>
  <si>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</si>
  <si>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</si>
  <si>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</si>
  <si>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</si>
  <si>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</si>
  <si>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</si>
  <si>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</si>
  <si>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</si>
  <si>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</si>
  <si>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</si>
  <si>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</si>
  <si>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</si>
  <si>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</si>
  <si>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</si>
  <si>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</si>
  <si>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</si>
  <si>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</si>
  <si>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</si>
  <si>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</si>
  <si>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</si>
  <si>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</si>
  <si>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</si>
  <si>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</si>
  <si>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</si>
  <si>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</si>
  <si>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</si>
  <si>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</si>
  <si>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</si>
  <si>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</si>
  <si>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</si>
  <si>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</si>
  <si>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</si>
  <si>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</si>
  <si>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</si>
  <si>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</si>
  <si>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</si>
  <si>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</si>
  <si>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</si>
  <si>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</si>
  <si>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</si>
  <si>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</si>
  <si>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</si>
  <si>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</si>
  <si>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</si>
  <si>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</si>
  <si>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</si>
  <si>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</si>
  <si>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</si>
  <si>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</si>
  <si>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</si>
  <si>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</si>
  <si>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</si>
  <si>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</si>
  <si>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</si>
  <si>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</si>
  <si>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</si>
  <si>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</si>
  <si>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</si>
  <si>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</si>
  <si>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</si>
  <si>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</si>
  <si>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</si>
  <si>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</si>
  <si>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</si>
  <si>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</si>
  <si>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</si>
  <si>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</si>
  <si>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</si>
  <si>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</si>
  <si>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</si>
  <si>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</si>
  <si>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</si>
  <si>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</si>
  <si>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</si>
  <si>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</si>
  <si>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</si>
  <si>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</si>
  <si>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</si>
  <si>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</si>
  <si>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</si>
  <si>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</si>
  <si>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</si>
  <si>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</si>
  <si>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</si>
  <si>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</si>
  <si>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</si>
  <si>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</si>
  <si>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</si>
  <si>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</si>
  <si>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</si>
  <si>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</si>
  <si>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</si>
  <si>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</si>
  <si>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</si>
  <si>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</si>
  <si>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</si>
  <si>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</si>
  <si>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</si>
  <si>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</si>
  <si>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</si>
  <si>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</si>
  <si>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</si>
  <si>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</si>
  <si>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</si>
  <si>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</si>
  <si>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</si>
  <si>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</si>
  <si>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</si>
  <si>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</si>
  <si>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</si>
  <si>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</si>
  <si>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</si>
  <si>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</si>
  <si>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</si>
  <si>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</si>
  <si>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</si>
  <si>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</si>
  <si>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</si>
  <si>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</si>
  <si>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</si>
  <si>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</si>
  <si>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</si>
  <si>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</si>
  <si>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</si>
  <si>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</si>
  <si>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</si>
  <si>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</si>
  <si>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</si>
  <si>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</si>
  <si>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</si>
  <si>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</si>
  <si>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</si>
  <si>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</si>
  <si>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</si>
  <si>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</si>
  <si>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</si>
  <si>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</si>
  <si>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</si>
  <si>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</si>
  <si>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</si>
  <si>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</si>
  <si>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</si>
  <si>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</si>
  <si>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</si>
  <si>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</si>
  <si>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</si>
  <si>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</si>
  <si>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</si>
  <si>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</si>
  <si>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</si>
  <si>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</si>
  <si>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</si>
  <si>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</si>
  <si>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</si>
  <si>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</si>
  <si>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</si>
  <si>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</si>
  <si>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</si>
  <si>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</si>
  <si>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</si>
  <si>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</si>
  <si>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</si>
  <si>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</si>
  <si>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</si>
  <si>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</si>
  <si>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</si>
  <si>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</si>
  <si>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</si>
  <si>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</si>
  <si>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</si>
  <si>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</si>
  <si>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</si>
  <si>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</si>
  <si>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</si>
  <si>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</si>
  <si>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</si>
  <si>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</si>
  <si>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</si>
  <si>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</si>
  <si>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</si>
  <si>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</si>
  <si>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</si>
  <si>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</si>
  <si>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</si>
  <si>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</si>
  <si>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</si>
  <si>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</si>
  <si>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</si>
  <si>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</si>
  <si>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</si>
  <si>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</si>
  <si>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</si>
  <si>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</si>
  <si>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</si>
  <si>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</si>
  <si>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</si>
  <si>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</si>
  <si>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</si>
  <si>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</si>
  <si>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</si>
  <si>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</si>
  <si>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</si>
  <si>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</si>
  <si>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</si>
  <si>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</si>
  <si>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</si>
  <si>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</si>
  <si>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</si>
  <si>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</si>
  <si>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</si>
  <si>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</si>
  <si>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</si>
  <si>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</si>
  <si>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</si>
  <si>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</si>
  <si>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</si>
  <si>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</si>
  <si>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</si>
  <si>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</si>
  <si>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</si>
  <si>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</si>
  <si>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</si>
  <si>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</si>
  <si>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</si>
  <si>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</si>
  <si>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</si>
  <si>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</si>
  <si>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</si>
  <si>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</si>
  <si>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</si>
  <si>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</si>
  <si>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</si>
  <si>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</si>
  <si>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</si>
  <si>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</si>
  <si>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</si>
  <si>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</si>
  <si>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</si>
  <si>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</si>
  <si>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</si>
  <si>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</si>
  <si>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</si>
  <si>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</si>
  <si>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</si>
  <si>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</si>
  <si>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</si>
  <si>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</si>
  <si>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</si>
  <si>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</si>
  <si>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</si>
  <si>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</si>
  <si>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</si>
  <si>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</si>
  <si>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</si>
  <si>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</si>
  <si>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</si>
  <si>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</si>
  <si>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</si>
  <si>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</si>
  <si>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</si>
  <si>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</si>
  <si>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</si>
  <si>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</si>
  <si>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</si>
  <si>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</si>
  <si>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</si>
  <si>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</si>
  <si>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</si>
  <si>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</si>
  <si>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</si>
  <si>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</si>
  <si>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</si>
  <si>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</si>
  <si>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</si>
  <si>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</si>
  <si>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</si>
  <si>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</si>
  <si>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</si>
  <si>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</si>
  <si>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</si>
  <si>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</si>
  <si>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</si>
  <si>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</si>
  <si>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</si>
  <si>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</si>
  <si>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</si>
  <si>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</si>
  <si>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</si>
  <si>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</si>
  <si>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</si>
  <si>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</si>
  <si>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</si>
  <si>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</si>
  <si>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</si>
  <si>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</si>
  <si>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</si>
  <si>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</si>
  <si>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</si>
  <si>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</si>
  <si>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</si>
  <si>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</si>
  <si>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</si>
  <si>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</si>
  <si>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</si>
  <si>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</si>
  <si>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</si>
  <si>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</si>
  <si>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</si>
  <si>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</si>
  <si>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</si>
  <si>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</si>
  <si>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</si>
  <si>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</si>
  <si>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</si>
  <si>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</si>
  <si>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</si>
  <si>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</si>
  <si>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</si>
  <si>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</si>
  <si>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</si>
  <si>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</si>
  <si>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</si>
  <si>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</si>
  <si>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</si>
  <si>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</si>
  <si>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</si>
  <si>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</si>
  <si>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</si>
  <si>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</si>
  <si>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</si>
  <si>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</si>
  <si>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</si>
  <si>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</si>
  <si>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</si>
  <si>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</si>
  <si>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</si>
  <si>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</si>
  <si>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</si>
  <si>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</si>
  <si>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</si>
  <si>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</si>
  <si>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</si>
  <si>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</si>
  <si>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</si>
  <si>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</si>
  <si>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</si>
  <si>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</si>
  <si>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</si>
  <si>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</si>
  <si>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</si>
  <si>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</si>
  <si>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</si>
  <si>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</si>
  <si>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</si>
  <si>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</si>
  <si>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</si>
  <si>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</si>
  <si>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</si>
  <si>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</si>
  <si>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</si>
  <si>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</si>
  <si>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</si>
  <si>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</si>
  <si>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</si>
  <si>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</si>
  <si>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</si>
  <si>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</si>
  <si>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</si>
  <si>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</si>
  <si>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</si>
  <si>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</si>
  <si>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</si>
  <si>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</si>
  <si>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</si>
  <si>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</si>
  <si>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</si>
  <si>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</si>
  <si>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</si>
  <si>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</si>
  <si>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</si>
  <si>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</si>
  <si>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</si>
  <si>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</si>
  <si>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</si>
  <si>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</si>
  <si>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</si>
  <si>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</si>
  <si>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</si>
  <si>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</si>
  <si>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</si>
  <si>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</si>
  <si>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</si>
  <si>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</si>
  <si>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</si>
  <si>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</si>
  <si>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</si>
  <si>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</si>
  <si>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</si>
  <si>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</si>
  <si>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</si>
  <si>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</si>
  <si>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</si>
  <si>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</si>
  <si>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</si>
  <si>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</si>
  <si>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</si>
  <si>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</si>
  <si>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</si>
  <si>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</si>
  <si>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</si>
  <si>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</si>
  <si>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</si>
  <si>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</si>
  <si>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</si>
  <si>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</si>
  <si>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</si>
  <si>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</si>
  <si>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</si>
  <si>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</si>
  <si>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</si>
  <si>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</si>
  <si>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</si>
  <si>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</si>
  <si>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</si>
  <si>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</si>
  <si>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</si>
  <si>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</si>
  <si>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</si>
  <si>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</si>
  <si>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</si>
  <si>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</si>
  <si>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</si>
  <si>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</si>
  <si>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</si>
  <si>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</si>
  <si>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</si>
  <si>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</si>
  <si>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</si>
  <si>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</si>
  <si>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</si>
  <si>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</si>
  <si>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</si>
  <si>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</si>
  <si>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</si>
  <si>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</si>
  <si>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</si>
  <si>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</si>
  <si>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</si>
  <si>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</si>
  <si>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</si>
  <si>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</si>
  <si>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</si>
  <si>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</si>
  <si>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</si>
  <si>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</si>
  <si>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</si>
  <si>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</si>
  <si>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</si>
  <si>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</si>
  <si>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</si>
  <si>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</si>
  <si>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</si>
  <si>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</si>
  <si>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</si>
  <si>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</si>
  <si>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</si>
  <si>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</si>
  <si>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</si>
  <si>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</si>
  <si>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</si>
  <si>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</si>
  <si>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</si>
  <si>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</si>
  <si>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</si>
  <si>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</si>
  <si>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</si>
  <si>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</si>
  <si>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</si>
  <si>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</si>
  <si>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</si>
  <si>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</si>
  <si>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</si>
  <si>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</si>
  <si>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</si>
  <si>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</si>
  <si>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</si>
  <si>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</si>
  <si>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</si>
  <si>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</si>
  <si>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</si>
  <si>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</si>
  <si>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</si>
  <si>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</si>
  <si>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</si>
  <si>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</si>
  <si>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</si>
  <si>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</si>
  <si>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</si>
  <si>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</si>
  <si>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</si>
  <si>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</si>
  <si>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</si>
  <si>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</si>
  <si>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</si>
  <si>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</si>
  <si>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</si>
  <si>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</si>
  <si>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</si>
  <si>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</si>
  <si>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</si>
  <si>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</si>
  <si>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</si>
  <si>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</si>
  <si>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</si>
  <si>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</si>
  <si>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</si>
  <si>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</si>
  <si>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</si>
  <si>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</si>
  <si>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</si>
  <si>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</si>
  <si>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</si>
  <si>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</si>
  <si>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</si>
  <si>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</si>
  <si>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</si>
  <si>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</si>
  <si>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</si>
  <si>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</si>
  <si>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</si>
  <si>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</si>
  <si>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</si>
  <si>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</si>
  <si>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</si>
  <si>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</si>
  <si>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</si>
  <si>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</si>
  <si>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</si>
  <si>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</si>
  <si>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</si>
  <si>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</si>
  <si>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</si>
  <si>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</si>
  <si>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</si>
  <si>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</si>
  <si>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</si>
  <si>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</si>
  <si>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</si>
  <si>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</si>
  <si>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</si>
  <si>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</si>
  <si>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</si>
  <si>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</si>
  <si>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</si>
  <si>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</si>
  <si>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</si>
  <si>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</si>
  <si>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</si>
  <si>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</si>
  <si>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</si>
  <si>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</si>
  <si>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</si>
  <si>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</si>
  <si>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</si>
  <si>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</si>
  <si>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</si>
  <si>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</si>
  <si>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</si>
  <si>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</si>
  <si>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</si>
  <si>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</si>
  <si>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</si>
  <si>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</si>
  <si>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</si>
  <si>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</si>
  <si>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</si>
  <si>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</si>
  <si>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</si>
  <si>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</si>
  <si>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</si>
  <si>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</si>
  <si>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</si>
  <si>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</si>
  <si>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</si>
  <si>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</si>
  <si>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</si>
  <si>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</si>
  <si>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</si>
  <si>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</si>
  <si>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</si>
  <si>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</si>
  <si>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</si>
  <si>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</si>
  <si>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</si>
  <si>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</si>
  <si>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</si>
  <si>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</si>
  <si>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</si>
  <si>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</si>
  <si>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</si>
  <si>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</si>
  <si>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</si>
  <si>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</si>
  <si>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</si>
  <si>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</si>
  <si>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</si>
  <si>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</si>
  <si>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</si>
  <si>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</si>
  <si>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</si>
  <si>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</si>
  <si>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</si>
  <si>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</si>
  <si>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</si>
  <si>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</si>
  <si>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</si>
  <si>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</si>
  <si>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</si>
  <si>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</si>
  <si>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</si>
  <si>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</si>
  <si>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</si>
  <si>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</si>
  <si>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</si>
  <si>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</si>
  <si>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</si>
  <si>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</si>
  <si>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</si>
  <si>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</si>
  <si>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</si>
  <si>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</si>
  <si>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</si>
  <si>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</si>
  <si>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</si>
  <si>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</si>
  <si>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</si>
  <si>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</si>
  <si>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</si>
  <si>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</si>
  <si>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</si>
  <si>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</si>
  <si>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</si>
  <si>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</si>
  <si>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</si>
  <si>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</si>
  <si>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</si>
  <si>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</si>
  <si>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</si>
  <si>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</si>
  <si>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</si>
  <si>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</si>
  <si>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</si>
  <si>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</si>
  <si>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</si>
  <si>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</si>
  <si>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</si>
  <si>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</si>
  <si>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</si>
  <si>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</si>
  <si>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</si>
  <si>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</si>
  <si>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</si>
  <si>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</si>
  <si>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</si>
  <si>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</si>
  <si>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</si>
  <si>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</si>
  <si>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</si>
  <si>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</si>
  <si>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</si>
  <si>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</si>
  <si>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</si>
  <si>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</si>
  <si>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</si>
  <si>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</si>
  <si>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</si>
  <si>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</si>
  <si>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</si>
  <si>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</si>
  <si>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</si>
  <si>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</si>
  <si>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</si>
  <si>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</si>
  <si>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</si>
  <si>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</si>
  <si>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</si>
  <si>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</si>
  <si>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</si>
  <si>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</si>
  <si>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</si>
  <si>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</si>
  <si>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</si>
  <si>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</si>
  <si>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</si>
  <si>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</si>
  <si>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</si>
  <si>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</si>
  <si>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</si>
  <si>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</si>
  <si>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</si>
  <si>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</si>
  <si>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</si>
  <si>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</si>
  <si>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</si>
  <si>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</si>
  <si>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</si>
  <si>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</si>
  <si>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</si>
  <si>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</si>
  <si>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</si>
  <si>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</si>
  <si>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</si>
  <si>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</si>
  <si>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</si>
  <si>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</si>
  <si>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</si>
  <si>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</si>
  <si>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</si>
  <si>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</si>
  <si>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</si>
  <si>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</si>
  <si>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</si>
  <si>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</si>
  <si>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</si>
  <si>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</si>
  <si>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</si>
  <si>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</si>
  <si>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</si>
  <si>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</si>
  <si>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</si>
  <si>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</si>
  <si>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</si>
  <si>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</si>
  <si>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</si>
  <si>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</si>
  <si>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</si>
  <si>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</si>
  <si>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</si>
  <si>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</si>
  <si>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</si>
  <si>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</si>
  <si>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</si>
  <si>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</si>
  <si>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</si>
  <si>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</si>
  <si>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</si>
  <si>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</si>
  <si>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</si>
  <si>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</si>
  <si>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</si>
  <si>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</si>
  <si>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</si>
  <si>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</si>
  <si>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</si>
  <si>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</si>
  <si>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</si>
  <si>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</si>
  <si>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</si>
  <si>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</si>
  <si>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</si>
  <si>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</si>
  <si>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</si>
  <si>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</si>
  <si>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</si>
  <si>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</si>
  <si>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</si>
  <si>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</si>
  <si>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</si>
  <si>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</si>
  <si>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</si>
  <si>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</si>
  <si>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</si>
  <si>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</si>
  <si>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</si>
  <si>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</si>
  <si>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</si>
  <si>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</si>
  <si>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</si>
  <si>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</si>
  <si>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</si>
  <si>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</si>
  <si>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</si>
  <si>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</si>
  <si>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</si>
  <si>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</si>
  <si>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</si>
  <si>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</si>
  <si>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</si>
  <si>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</si>
  <si>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</si>
  <si>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</si>
  <si>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</si>
  <si>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</si>
  <si>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</si>
  <si>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</si>
  <si>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</si>
  <si>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</si>
  <si>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</si>
  <si>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</si>
  <si>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</si>
  <si>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</si>
  <si>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</si>
  <si>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</si>
  <si>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</si>
  <si>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</si>
  <si>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</si>
  <si>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</si>
  <si>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</si>
  <si>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</si>
  <si>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</si>
  <si>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</si>
  <si>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</si>
  <si>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</si>
  <si>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</si>
  <si>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</si>
  <si>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</si>
  <si>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</si>
  <si>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</si>
  <si>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</si>
  <si>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</si>
  <si>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</si>
  <si>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</si>
  <si>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</si>
  <si>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</si>
  <si>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</si>
  <si>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</si>
  <si>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</si>
  <si>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</si>
  <si>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</si>
  <si>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</si>
  <si>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</si>
  <si>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</si>
  <si>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</si>
  <si>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</si>
  <si>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</si>
  <si>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</si>
  <si>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</si>
  <si>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</si>
  <si>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</si>
  <si>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</si>
  <si>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</si>
  <si>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</si>
  <si>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</si>
  <si>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</si>
  <si>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</si>
  <si>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</si>
  <si>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</si>
  <si>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</si>
  <si>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</si>
  <si>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</si>
  <si>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</si>
  <si>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</si>
  <si>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</si>
  <si>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</si>
  <si>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</si>
  <si>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</si>
  <si>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</si>
  <si>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</si>
  <si>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</si>
  <si>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</si>
  <si>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</si>
  <si>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</si>
  <si>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</si>
  <si>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</si>
  <si>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</si>
  <si>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</si>
  <si>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</si>
  <si>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</si>
  <si>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</si>
  <si>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</si>
  <si>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</si>
  <si>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</si>
  <si>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</si>
  <si>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</si>
  <si>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</si>
  <si>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</si>
  <si>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</si>
  <si>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</si>
  <si>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</si>
  <si>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</si>
  <si>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</si>
  <si>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</si>
  <si>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</si>
  <si>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</si>
  <si>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</si>
  <si>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</si>
  <si>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</si>
  <si>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</si>
  <si>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</si>
  <si>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</si>
  <si>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</si>
  <si>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</si>
  <si>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</si>
  <si>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</si>
  <si>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</si>
  <si>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</si>
  <si>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</si>
  <si>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</si>
  <si>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</si>
  <si>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</si>
  <si>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</si>
  <si>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</si>
  <si>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</si>
  <si>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</si>
  <si>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</si>
  <si>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</si>
  <si>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</si>
  <si>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</si>
  <si>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</si>
  <si>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</si>
  <si>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</si>
  <si>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</si>
  <si>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</si>
  <si>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</si>
  <si>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</si>
  <si>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</si>
  <si>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</si>
  <si>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</si>
  <si>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</si>
  <si>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</si>
  <si>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</si>
  <si>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</si>
  <si>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</si>
  <si>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</si>
  <si>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</si>
  <si>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</si>
  <si>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</si>
  <si>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</si>
  <si>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</si>
  <si>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</si>
  <si>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</si>
  <si>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</si>
  <si>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</si>
  <si>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</si>
  <si>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</si>
  <si>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</si>
  <si>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</si>
  <si>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</si>
  <si>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</si>
  <si>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</si>
  <si>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</si>
  <si>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</si>
  <si>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</si>
  <si>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</si>
  <si>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</si>
  <si>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</si>
  <si>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</si>
  <si>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</si>
  <si>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</si>
  <si>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</si>
  <si>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</si>
  <si>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</si>
  <si>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</si>
  <si>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</si>
  <si>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</si>
  <si>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</si>
  <si>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</si>
  <si>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</si>
  <si>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</si>
  <si>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</si>
  <si>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</si>
  <si>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</si>
  <si>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</si>
  <si>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</si>
  <si>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</si>
  <si>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</si>
  <si>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</si>
  <si>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</si>
  <si>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</si>
  <si>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</si>
  <si>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</si>
  <si>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</si>
  <si>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</si>
  <si>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</si>
  <si>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</si>
  <si>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</si>
  <si>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</si>
  <si>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</si>
  <si>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</si>
  <si>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</si>
  <si>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</si>
  <si>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</si>
  <si>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</si>
  <si>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</si>
  <si>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</si>
  <si>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</si>
  <si>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</si>
  <si>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</si>
  <si>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</si>
  <si>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</si>
  <si>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</si>
  <si>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</si>
  <si>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</si>
  <si>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</si>
  <si>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</si>
  <si>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</si>
  <si>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</si>
  <si>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</si>
  <si>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</si>
  <si>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</si>
  <si>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</si>
  <si>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</si>
  <si>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</si>
  <si>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</si>
  <si>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</si>
  <si>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</si>
  <si>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</si>
  <si>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</si>
  <si>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</si>
  <si>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</si>
  <si>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</si>
  <si>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</si>
  <si>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</si>
  <si>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</si>
  <si>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</si>
  <si>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</si>
  <si>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</si>
  <si>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</si>
  <si>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</si>
  <si>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</si>
  <si>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</si>
  <si>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</si>
  <si>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</si>
  <si>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</si>
  <si>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</si>
  <si>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</si>
  <si>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</si>
  <si>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</si>
  <si>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</si>
  <si>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</si>
  <si>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</si>
  <si>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</si>
  <si>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</si>
  <si>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</si>
  <si>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</si>
  <si>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</si>
  <si>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</si>
  <si>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</si>
  <si>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</si>
  <si>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</si>
  <si>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</si>
  <si>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</si>
  <si>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</si>
  <si>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</si>
  <si>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</si>
  <si>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</si>
  <si>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</si>
  <si>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</si>
  <si>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</si>
  <si>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</si>
  <si>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</si>
  <si>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</si>
  <si>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</si>
  <si>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</si>
  <si>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</si>
  <si>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</si>
  <si>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</si>
  <si>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</si>
  <si>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</si>
  <si>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</si>
  <si>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</si>
  <si>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</si>
  <si>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</si>
  <si>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</si>
  <si>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</si>
  <si>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</si>
  <si>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</si>
  <si>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</si>
  <si>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</si>
  <si>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</si>
  <si>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</si>
  <si>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</si>
  <si>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</si>
  <si>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</si>
  <si>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</si>
  <si>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</si>
  <si>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</si>
  <si>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</si>
  <si>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</si>
  <si>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</si>
  <si>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</si>
  <si>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</si>
  <si>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</si>
  <si>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</si>
  <si>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</si>
  <si>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</si>
  <si>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</si>
  <si>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</si>
  <si>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</si>
  <si>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</si>
  <si>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</si>
  <si>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</si>
  <si>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</si>
  <si>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</si>
  <si>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</si>
  <si>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</si>
  <si>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</si>
  <si>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</si>
  <si>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</si>
  <si>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</si>
  <si>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</si>
  <si>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</si>
  <si>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</si>
  <si>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</si>
  <si>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</si>
  <si>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</si>
  <si>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</si>
  <si>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</si>
  <si>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</si>
  <si>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</si>
  <si>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</si>
  <si>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</si>
  <si>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</si>
  <si>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</si>
  <si>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</si>
  <si>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</si>
  <si>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</si>
  <si>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</si>
  <si>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</si>
  <si>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</si>
  <si>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</si>
  <si>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</si>
  <si>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</si>
  <si>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</si>
  <si>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</si>
  <si>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</si>
  <si>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</si>
  <si>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</si>
  <si>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</si>
  <si>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</si>
  <si>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</si>
  <si>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</si>
  <si>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</si>
  <si>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</si>
  <si>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</si>
  <si>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</si>
  <si>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</si>
  <si>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</si>
  <si>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</si>
  <si>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</si>
  <si>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</si>
  <si>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</si>
  <si>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</si>
  <si>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</si>
  <si>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</si>
  <si>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</si>
  <si>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</si>
  <si>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</si>
  <si>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</si>
  <si>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</si>
  <si>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</si>
  <si>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</si>
  <si>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</si>
  <si>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</si>
  <si>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</si>
  <si>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</si>
  <si>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</si>
  <si>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</si>
  <si>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</si>
  <si>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</si>
  <si>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</si>
  <si>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</si>
  <si>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</si>
  <si>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</si>
  <si>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</si>
  <si>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</si>
  <si>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</si>
  <si>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</si>
  <si>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</si>
  <si>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</si>
  <si>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</si>
  <si>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</si>
  <si>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</si>
  <si>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</si>
  <si>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</si>
  <si>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</si>
  <si>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</si>
  <si>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</si>
  <si>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</si>
  <si>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</si>
  <si>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</si>
  <si>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</si>
  <si>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</si>
  <si>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</si>
  <si>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</si>
  <si>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</si>
  <si>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</si>
  <si>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</si>
  <si>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</si>
  <si>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</si>
  <si>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</si>
  <si>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</si>
  <si>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</si>
  <si>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</si>
  <si>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</si>
  <si>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</si>
  <si>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</si>
  <si>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</si>
  <si>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</si>
  <si>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</si>
  <si>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</si>
  <si>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</si>
  <si>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</si>
  <si>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</si>
  <si>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</si>
  <si>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</si>
  <si>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</si>
  <si>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</si>
  <si>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</si>
  <si>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</si>
  <si>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</si>
  <si>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</si>
  <si>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</si>
  <si>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</si>
  <si>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</si>
  <si>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</si>
  <si>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</si>
  <si>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</si>
  <si>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</si>
  <si>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</si>
  <si>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</si>
  <si>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</si>
  <si>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</si>
  <si>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</si>
  <si>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</si>
  <si>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</si>
  <si>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</si>
  <si>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</si>
  <si>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</si>
  <si>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</si>
  <si>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</si>
  <si>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</si>
  <si>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</si>
  <si>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</si>
  <si>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</si>
  <si>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</si>
  <si>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</si>
  <si>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</si>
  <si>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</si>
  <si>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</si>
  <si>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</si>
  <si>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</si>
  <si>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</si>
  <si>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</si>
  <si>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</si>
  <si>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</si>
  <si>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</si>
  <si>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</si>
  <si>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</si>
  <si>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</si>
  <si>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</si>
  <si>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</si>
  <si>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</si>
  <si>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</si>
  <si>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</si>
  <si>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</si>
  <si>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</si>
  <si>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</si>
  <si>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</si>
  <si>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</si>
  <si>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</si>
  <si>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</si>
  <si>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</si>
  <si>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</si>
  <si>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</si>
  <si>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</si>
  <si>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</si>
  <si>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</si>
  <si>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</si>
  <si>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</si>
  <si>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</si>
  <si>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</si>
  <si>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</si>
  <si>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</si>
  <si>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</si>
  <si>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</si>
  <si>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</si>
  <si>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</si>
  <si>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</si>
  <si>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</si>
  <si>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</si>
  <si>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</si>
  <si>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</si>
  <si>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</si>
  <si>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</si>
  <si>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</si>
  <si>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</si>
  <si>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</si>
  <si>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</si>
  <si>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</si>
  <si>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</si>
  <si>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</si>
  <si>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</si>
  <si>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</si>
  <si>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</si>
  <si>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</si>
  <si>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</si>
  <si>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</si>
  <si>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</si>
  <si>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</si>
  <si>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</si>
  <si>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</si>
  <si>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</si>
  <si>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</si>
  <si>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</si>
  <si>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</si>
  <si>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</si>
  <si>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</si>
  <si>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</si>
  <si>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</si>
  <si>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</si>
  <si>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</si>
  <si>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</si>
  <si>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</si>
  <si>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</si>
  <si>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</si>
  <si>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</si>
  <si>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</si>
  <si>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</si>
  <si>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</si>
  <si>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</si>
  <si>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</si>
  <si>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</si>
  <si>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</si>
  <si>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</si>
  <si>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</si>
  <si>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</si>
  <si>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</si>
  <si>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</si>
  <si>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</si>
  <si>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</si>
  <si>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</si>
  <si>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</si>
  <si>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</si>
  <si>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</si>
  <si>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</si>
  <si>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</si>
  <si>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</si>
  <si>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</si>
  <si>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</si>
  <si>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</si>
  <si>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</si>
  <si>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</si>
  <si>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</si>
  <si>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</si>
  <si>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</si>
  <si>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</si>
  <si>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</si>
  <si>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</si>
  <si>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</si>
  <si>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</si>
  <si>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</si>
  <si>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</si>
  <si>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</si>
  <si>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</si>
  <si>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</si>
  <si>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</si>
  <si>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</si>
  <si>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</si>
  <si>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</si>
  <si>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</si>
  <si>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</si>
  <si>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</si>
  <si>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</si>
  <si>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</si>
  <si>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</si>
  <si>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</si>
  <si>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</si>
  <si>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</si>
  <si>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</si>
  <si>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</si>
  <si>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</si>
  <si>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</si>
  <si>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</si>
  <si>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</si>
  <si>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</si>
  <si>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</si>
  <si>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</si>
  <si>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</si>
  <si>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</si>
  <si>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</si>
  <si>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</si>
  <si>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</si>
  <si>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</si>
  <si>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</si>
  <si>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</si>
  <si>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</si>
  <si>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</si>
  <si>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</si>
  <si>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</si>
  <si>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</si>
  <si>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</si>
  <si>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</si>
  <si>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</si>
  <si>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</si>
  <si>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</si>
  <si>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</si>
  <si>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</si>
  <si>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</si>
  <si>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</si>
  <si>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</si>
  <si>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</si>
  <si>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</si>
  <si>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</si>
  <si>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</si>
  <si>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</si>
  <si>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</si>
  <si>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</si>
  <si>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</si>
  <si>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</si>
  <si>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</si>
  <si>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</si>
  <si>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</si>
  <si>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</si>
  <si>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</si>
  <si>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</si>
  <si>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</si>
  <si>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</si>
  <si>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</si>
  <si>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</si>
  <si>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</si>
  <si>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</si>
  <si>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</si>
  <si>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</si>
  <si>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</si>
  <si>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</si>
  <si>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</si>
  <si>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</si>
  <si>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</si>
  <si>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</si>
  <si>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</si>
  <si>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</si>
  <si>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</si>
  <si>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</si>
  <si>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</si>
  <si>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</si>
  <si>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</si>
  <si>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</si>
  <si>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</si>
  <si>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</si>
  <si>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</si>
  <si>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</si>
  <si>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</si>
  <si>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</si>
  <si>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</si>
  <si>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</si>
  <si>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</si>
  <si>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</si>
  <si>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</si>
  <si>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</si>
  <si>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</si>
  <si>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</si>
  <si>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</si>
  <si>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</si>
  <si>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</si>
  <si>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</si>
  <si>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</si>
  <si>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</si>
  <si>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</si>
  <si>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</si>
  <si>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</si>
  <si>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</si>
  <si>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</si>
  <si>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</si>
  <si>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</si>
  <si>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</si>
  <si>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</si>
  <si>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</si>
  <si>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</si>
  <si>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</si>
  <si>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</si>
  <si>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</si>
  <si>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</si>
  <si>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</si>
  <si>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</si>
  <si>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</si>
  <si>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</si>
  <si>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</si>
  <si>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</si>
  <si>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</si>
  <si>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</si>
  <si>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</si>
  <si>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</si>
  <si>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</si>
  <si>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</si>
  <si>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</si>
  <si>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</si>
  <si>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</si>
  <si>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</si>
  <si>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</si>
  <si>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</si>
  <si>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</si>
  <si>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</si>
  <si>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</si>
  <si>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</si>
  <si>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</si>
  <si>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</si>
  <si>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</si>
  <si>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</si>
  <si>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</si>
  <si>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</si>
  <si>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</si>
  <si>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</si>
  <si>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</si>
  <si>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</si>
  <si>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</si>
  <si>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</si>
  <si>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</si>
  <si>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</si>
  <si>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</si>
  <si>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</si>
  <si>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</si>
  <si>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</si>
  <si>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</si>
  <si>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</si>
  <si>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</si>
  <si>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</si>
  <si>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</si>
  <si>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</si>
  <si>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</si>
  <si>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</si>
  <si>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</si>
  <si>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</si>
  <si>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</si>
  <si>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</si>
  <si>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</si>
  <si>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</si>
  <si>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</si>
  <si>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</si>
  <si>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</si>
  <si>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</si>
  <si>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</si>
  <si>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</si>
  <si>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</si>
  <si>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</si>
  <si>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</si>
  <si>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</si>
  <si>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</si>
  <si>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</si>
  <si>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</si>
  <si>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</si>
  <si>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</si>
  <si>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</si>
  <si>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</si>
  <si>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</si>
  <si>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</si>
  <si>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</si>
  <si>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</si>
  <si>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</si>
  <si>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</si>
  <si>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</si>
  <si>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</si>
  <si>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</si>
  <si>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</si>
  <si>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</si>
  <si>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</si>
  <si>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</si>
  <si>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</si>
  <si>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</si>
  <si>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</si>
  <si>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</si>
  <si>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</si>
  <si>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</si>
  <si>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</si>
  <si>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</si>
  <si>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</si>
  <si>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</si>
  <si>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</si>
  <si>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</si>
  <si>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</si>
  <si>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</si>
  <si>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</si>
  <si>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</si>
  <si>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</si>
  <si>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</si>
  <si>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</si>
  <si>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</si>
  <si>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</si>
  <si>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</si>
  <si>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</si>
  <si>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</si>
  <si>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</si>
  <si>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</si>
  <si>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</si>
  <si>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</si>
  <si>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</si>
  <si>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</si>
  <si>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</si>
  <si>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</si>
  <si>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</si>
  <si>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</si>
  <si>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</si>
  <si>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</si>
  <si>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</si>
  <si>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</si>
  <si>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</si>
  <si>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</si>
  <si>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</si>
  <si>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</si>
  <si>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</si>
  <si>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</si>
  <si>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</si>
  <si>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</si>
  <si>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</si>
  <si>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</si>
  <si>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</si>
  <si>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</si>
  <si>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</si>
  <si>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</si>
  <si>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</si>
  <si>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</si>
  <si>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</si>
  <si>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</si>
  <si>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</si>
  <si>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</si>
  <si>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</si>
  <si>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</si>
  <si>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</si>
  <si>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</si>
  <si>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</si>
  <si>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</si>
  <si>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</si>
  <si>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</si>
  <si>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</si>
  <si>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</si>
  <si>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</si>
  <si>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</si>
  <si>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</si>
  <si>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</si>
  <si>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</si>
  <si>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</si>
  <si>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</si>
  <si>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</si>
  <si>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</si>
  <si>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</si>
  <si>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</si>
  <si>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</si>
  <si>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</si>
  <si>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</si>
  <si>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</si>
  <si>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</si>
  <si>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</si>
  <si>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</si>
  <si>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</si>
  <si>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</si>
  <si>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</si>
  <si>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</si>
  <si>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</si>
  <si>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</si>
  <si>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</si>
  <si>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</si>
  <si>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</si>
  <si>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</si>
  <si>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</si>
  <si>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</si>
  <si>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</si>
  <si>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</si>
  <si>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</si>
  <si>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</si>
  <si>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</si>
  <si>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</si>
  <si>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</si>
  <si>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</si>
  <si>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</si>
  <si>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</si>
  <si>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</si>
  <si>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</si>
  <si>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</si>
  <si>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</si>
  <si>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</si>
  <si>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</si>
  <si>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</si>
  <si>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</si>
  <si>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</si>
  <si>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</si>
  <si>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</si>
  <si>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</si>
  <si>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</si>
  <si>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</si>
  <si>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</si>
  <si>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</si>
  <si>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</si>
  <si>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</si>
  <si>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</si>
  <si>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</si>
  <si>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</si>
  <si>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</si>
  <si>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</si>
  <si>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</si>
  <si>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</si>
  <si>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</si>
  <si>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</si>
  <si>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</si>
  <si>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</si>
  <si>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</si>
  <si>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</si>
  <si>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</si>
  <si>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</si>
  <si>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</si>
  <si>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</si>
  <si>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</si>
  <si>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</si>
  <si>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</si>
  <si>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</si>
  <si>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</si>
  <si>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</si>
  <si>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</si>
  <si>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</si>
  <si>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</si>
  <si>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</si>
  <si>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</si>
  <si>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</si>
  <si>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</si>
  <si>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</si>
  <si>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</si>
  <si>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</si>
  <si>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</si>
  <si>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</si>
  <si>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</si>
  <si>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</si>
  <si>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</si>
  <si>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</si>
  <si>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</si>
  <si>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</si>
  <si>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</si>
  <si>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</si>
  <si>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</si>
  <si>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</si>
  <si>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</si>
  <si>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</si>
  <si>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</si>
  <si>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</si>
  <si>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</si>
  <si>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</si>
  <si>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</si>
  <si>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</si>
  <si>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</si>
  <si>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</si>
  <si>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</si>
  <si>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</si>
  <si>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</si>
  <si>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</si>
  <si>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</si>
  <si>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</si>
  <si>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</si>
  <si>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</si>
  <si>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</si>
  <si>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</si>
  <si>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</si>
  <si>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</si>
  <si>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</si>
  <si>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</si>
  <si>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</si>
  <si>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</si>
  <si>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</si>
  <si>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</si>
  <si>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</si>
  <si>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</si>
  <si>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</si>
  <si>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</si>
  <si>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</si>
  <si>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</si>
  <si>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</si>
  <si>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</si>
  <si>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</si>
  <si>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</si>
  <si>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</si>
  <si>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</si>
  <si>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</si>
  <si>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</si>
  <si>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</si>
  <si>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</si>
  <si>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</si>
  <si>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</si>
  <si>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</si>
  <si>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</si>
  <si>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</si>
  <si>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</si>
  <si>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</si>
  <si>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</si>
  <si>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</si>
  <si>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</si>
  <si>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</si>
  <si>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</si>
  <si>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</si>
  <si>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</si>
  <si>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</si>
  <si>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</si>
  <si>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</si>
  <si>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</si>
  <si>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</si>
  <si>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</si>
  <si>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</si>
  <si>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</si>
  <si>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</si>
  <si>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</si>
  <si>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</si>
  <si>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</si>
  <si>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</si>
  <si>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</si>
  <si>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</si>
  <si>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</si>
  <si>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</si>
  <si>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</si>
  <si>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</si>
  <si>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</si>
  <si>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</si>
  <si>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</si>
  <si>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</si>
  <si>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</si>
  <si>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</si>
  <si>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</si>
  <si>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</si>
  <si>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</si>
  <si>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</si>
  <si>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</si>
  <si>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</si>
  <si>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</si>
  <si>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</si>
  <si>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</si>
  <si>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</si>
  <si>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</si>
  <si>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</si>
  <si>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</si>
  <si>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</si>
  <si>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</si>
  <si>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</si>
  <si>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</si>
  <si>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</si>
  <si>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</si>
  <si>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</si>
  <si>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</si>
  <si>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</si>
  <si>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</si>
  <si>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</si>
  <si>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</si>
  <si>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</si>
  <si>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</si>
  <si>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</si>
  <si>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</si>
  <si>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</si>
  <si>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</si>
  <si>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</si>
  <si>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</si>
  <si>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</si>
  <si>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</si>
  <si>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</si>
  <si>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</si>
  <si>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</si>
  <si>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</si>
  <si>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</si>
  <si>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</si>
  <si>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</si>
  <si>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</si>
  <si>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</si>
  <si>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</si>
  <si>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</si>
  <si>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</si>
  <si>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</si>
  <si>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</si>
  <si>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</si>
  <si>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</si>
  <si>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</si>
  <si>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</si>
  <si>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</si>
  <si>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</si>
  <si>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</si>
  <si>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</si>
  <si>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</si>
  <si>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</si>
  <si>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</si>
  <si>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</si>
  <si>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</si>
  <si>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</si>
  <si>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</si>
  <si>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</si>
  <si>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</si>
  <si>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</si>
  <si>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</si>
  <si>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</si>
  <si>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</si>
  <si>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</si>
  <si>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</si>
  <si>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</si>
  <si>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</si>
  <si>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</si>
  <si>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</si>
  <si>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</si>
  <si>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</si>
  <si>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</si>
  <si>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</si>
  <si>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</si>
  <si>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</si>
  <si>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</si>
  <si>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</si>
  <si>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</si>
  <si>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</si>
  <si>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</si>
  <si>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</si>
  <si>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</si>
  <si>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</si>
  <si>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</si>
  <si>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</si>
  <si>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</si>
  <si>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</si>
  <si>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</si>
  <si>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</si>
  <si>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</si>
  <si>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</si>
  <si>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</si>
  <si>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</si>
  <si>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</si>
  <si>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</si>
  <si>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</si>
  <si>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</si>
  <si>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</si>
  <si>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</si>
  <si>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</si>
  <si>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</si>
  <si>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</si>
  <si>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</si>
  <si>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</si>
  <si>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</si>
  <si>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</si>
  <si>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</si>
  <si>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</si>
  <si>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</si>
  <si>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</si>
  <si>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</si>
  <si>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</si>
  <si>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</si>
  <si>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</si>
  <si>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</si>
  <si>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</si>
  <si>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</si>
  <si>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</si>
  <si>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</si>
  <si>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</si>
  <si>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</si>
  <si>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</si>
  <si>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</si>
  <si>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</si>
  <si>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</si>
  <si>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</si>
  <si>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</si>
  <si>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</si>
  <si>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</si>
  <si>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</si>
  <si>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</si>
  <si>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</si>
  <si>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</si>
  <si>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</si>
  <si>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</si>
  <si>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</si>
  <si>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</si>
  <si>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</si>
  <si>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</si>
  <si>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</si>
  <si>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</si>
  <si>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</si>
  <si>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</si>
  <si>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</si>
  <si>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</si>
  <si>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</si>
  <si>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</si>
  <si>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</si>
  <si>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</si>
  <si>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</si>
  <si>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</si>
  <si>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</si>
  <si>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</si>
  <si>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</si>
  <si>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</si>
  <si>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</si>
  <si>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</si>
  <si>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</si>
  <si>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</si>
  <si>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</si>
  <si>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</si>
  <si>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</si>
  <si>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</si>
  <si>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</si>
  <si>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</si>
  <si>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</si>
  <si>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</si>
  <si>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</si>
  <si>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</si>
  <si>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</si>
  <si>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</si>
  <si>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</si>
  <si>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</si>
  <si>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</si>
  <si>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</si>
  <si>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</si>
  <si>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</si>
  <si>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</si>
  <si>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</si>
  <si>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</si>
  <si>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</si>
  <si>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</si>
  <si>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</si>
  <si>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</si>
  <si>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</si>
  <si>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</si>
  <si>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</si>
  <si>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</si>
  <si>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</si>
  <si>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</si>
  <si>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</si>
  <si>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</si>
  <si>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</si>
  <si>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</si>
  <si>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</si>
  <si>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</si>
  <si>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</si>
  <si>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</si>
  <si>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</si>
  <si>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</si>
  <si>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</si>
  <si>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</si>
  <si>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</si>
  <si>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</si>
  <si>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</si>
  <si>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</si>
  <si>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</si>
  <si>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</si>
  <si>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</si>
  <si>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</si>
  <si>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</si>
  <si>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</si>
  <si>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</si>
  <si>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</si>
  <si>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</si>
  <si>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</si>
  <si>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</si>
  <si>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</si>
  <si>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</si>
  <si>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</si>
  <si>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</si>
  <si>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</si>
  <si>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</si>
  <si>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</si>
  <si>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</si>
  <si>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</si>
  <si>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</si>
  <si>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</si>
  <si>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</si>
  <si>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</si>
  <si>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</si>
  <si>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</si>
  <si>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</si>
  <si>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</si>
  <si>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</si>
  <si>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</si>
  <si>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</si>
  <si>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</si>
  <si>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</si>
  <si>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</si>
  <si>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</si>
  <si>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</si>
  <si>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</si>
  <si>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</si>
  <si>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</si>
  <si>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</si>
  <si>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</si>
  <si>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</si>
  <si>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</si>
  <si>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</si>
  <si>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</si>
  <si>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</si>
  <si>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</si>
  <si>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</si>
  <si>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</si>
  <si>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</si>
  <si>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</si>
  <si>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</si>
  <si>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</si>
  <si>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</si>
  <si>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</si>
  <si>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</si>
  <si>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</si>
  <si>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</si>
  <si>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</si>
  <si>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</si>
  <si>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</si>
  <si>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</si>
  <si>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</si>
  <si>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</si>
  <si>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</si>
  <si>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</si>
  <si>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</si>
  <si>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</si>
  <si>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</si>
  <si>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</si>
  <si>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</si>
  <si>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</si>
  <si>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</si>
  <si>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</si>
  <si>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</si>
  <si>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</si>
  <si>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</si>
  <si>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</si>
  <si>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</si>
  <si>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</si>
  <si>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</si>
  <si>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</si>
  <si>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</si>
  <si>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</si>
  <si>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</si>
  <si>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</si>
  <si>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</si>
  <si>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</si>
  <si>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</si>
  <si>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</si>
  <si>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</si>
  <si>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</si>
  <si>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</si>
  <si>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</si>
  <si>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</si>
  <si>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</si>
  <si>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</si>
  <si>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</si>
  <si>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</si>
  <si>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</si>
  <si>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</si>
  <si>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</si>
  <si>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</si>
  <si>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</si>
  <si>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</si>
  <si>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</si>
  <si>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</si>
  <si>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</si>
  <si>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</si>
  <si>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</si>
  <si>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</si>
  <si>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</si>
  <si>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</si>
  <si>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</si>
  <si>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</si>
  <si>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</si>
  <si>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</si>
  <si>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</si>
  <si>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</si>
  <si>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</si>
  <si>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</si>
  <si>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</si>
  <si>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</si>
  <si>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</si>
  <si>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</si>
  <si>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</si>
  <si>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</si>
  <si>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</si>
  <si>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</si>
  <si>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</si>
  <si>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</si>
  <si>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</si>
  <si>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</si>
  <si>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</si>
  <si>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</si>
  <si>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</si>
  <si>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</si>
  <si>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</si>
  <si>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</si>
  <si>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</si>
  <si>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</si>
  <si>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</si>
  <si>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</si>
  <si>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</si>
  <si>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</si>
  <si>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</si>
  <si>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</si>
  <si>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</si>
  <si>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</si>
  <si>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</si>
  <si>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</si>
  <si>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</si>
  <si>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</si>
  <si>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</si>
  <si>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</si>
  <si>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</si>
  <si>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</si>
  <si>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</si>
  <si>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</si>
  <si>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</si>
  <si>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</si>
  <si>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</si>
  <si>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</si>
  <si>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</si>
  <si>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</si>
  <si>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</si>
  <si>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</si>
  <si>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</si>
  <si>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</si>
  <si>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</si>
  <si>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</si>
  <si>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</si>
  <si>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</si>
  <si>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</si>
  <si>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</si>
  <si>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</si>
  <si>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</si>
  <si>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</si>
  <si>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</si>
  <si>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</si>
  <si>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</si>
  <si>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</si>
  <si>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</si>
  <si>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</si>
  <si>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</si>
  <si>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</si>
  <si>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</si>
  <si>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</si>
  <si>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</si>
  <si>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</si>
  <si>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</si>
  <si>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</si>
  <si>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</si>
  <si>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</si>
  <si>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</si>
  <si>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</si>
  <si>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</si>
  <si>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</si>
  <si>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</si>
  <si>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</si>
  <si>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</si>
  <si>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</si>
  <si>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</si>
  <si>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</si>
  <si>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</si>
  <si>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</si>
  <si>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</si>
  <si>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</si>
  <si>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</si>
  <si>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</si>
  <si>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</si>
  <si>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</si>
  <si>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</si>
  <si>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</si>
  <si>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</si>
  <si>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</si>
  <si>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</si>
  <si>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</si>
  <si>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</si>
  <si>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</si>
  <si>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</si>
  <si>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</si>
  <si>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</si>
  <si>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</si>
  <si>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</si>
  <si>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</si>
  <si>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</si>
  <si>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</si>
  <si>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</si>
  <si>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</si>
  <si>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</si>
  <si>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</si>
  <si>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</si>
  <si>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</si>
  <si>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</si>
  <si>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</si>
  <si>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</si>
  <si>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</si>
  <si>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</si>
  <si>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</si>
  <si>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</si>
  <si>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</si>
  <si>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</si>
  <si>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</si>
  <si>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</si>
  <si>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</si>
  <si>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</si>
  <si>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</si>
  <si>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</si>
  <si>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</si>
  <si>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</si>
  <si>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</si>
  <si>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</si>
  <si>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</si>
  <si>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</si>
  <si>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</si>
  <si>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</si>
  <si>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</si>
  <si>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</si>
  <si>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</si>
  <si>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</si>
  <si>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</si>
  <si>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</si>
  <si>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</si>
  <si>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</si>
  <si>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</si>
  <si>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</si>
  <si>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</si>
  <si>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</si>
  <si>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</si>
  <si>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</si>
  <si>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</si>
  <si>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</si>
  <si>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</si>
  <si>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</si>
  <si>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</si>
  <si>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</si>
  <si>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</si>
  <si>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</si>
  <si>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</si>
  <si>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</si>
  <si>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</si>
  <si>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</si>
  <si>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</si>
  <si>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</si>
  <si>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</si>
  <si>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</si>
  <si>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</si>
  <si>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</si>
  <si>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</si>
  <si>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</si>
  <si>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</si>
  <si>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</si>
  <si>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</si>
  <si>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</si>
  <si>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</si>
  <si>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</si>
  <si>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</si>
  <si>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</si>
  <si>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</si>
  <si>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</si>
  <si>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</si>
  <si>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</si>
  <si>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</si>
  <si>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</si>
  <si>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</si>
  <si>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</si>
  <si>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</si>
  <si>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</si>
  <si>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</si>
  <si>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</si>
  <si>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</si>
  <si>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</si>
  <si>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</si>
  <si>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</si>
  <si>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</si>
  <si>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</si>
  <si>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</si>
  <si>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</si>
  <si>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</si>
  <si>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</si>
  <si>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</si>
  <si>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</si>
  <si>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</si>
  <si>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</si>
  <si>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</si>
  <si>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</si>
  <si>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</si>
  <si>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</si>
  <si>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</si>
  <si>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</si>
  <si>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</si>
  <si>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</si>
  <si>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</si>
  <si>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</si>
  <si>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</si>
  <si>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</si>
  <si>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</si>
  <si>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</si>
  <si>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</si>
  <si>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</si>
  <si>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</si>
  <si>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</si>
  <si>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</si>
  <si>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</si>
  <si>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</si>
  <si>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</si>
  <si>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</si>
  <si>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</si>
  <si>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</si>
  <si>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</si>
  <si>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</si>
  <si>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</si>
  <si>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</si>
  <si>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</si>
  <si>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</si>
  <si>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</si>
  <si>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</si>
  <si>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</si>
  <si>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</si>
  <si>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</si>
  <si>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</si>
  <si>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</si>
  <si>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</si>
  <si>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</si>
  <si>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</si>
  <si>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</si>
  <si>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</si>
  <si>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</si>
  <si>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</si>
  <si>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</si>
  <si>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</si>
  <si>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</si>
  <si>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</si>
  <si>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</si>
  <si>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</si>
  <si>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</si>
  <si>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</si>
  <si>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</si>
  <si>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</si>
  <si>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</si>
  <si>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</si>
  <si>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</si>
  <si>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</si>
  <si>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</si>
  <si>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</si>
  <si>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</si>
  <si>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</si>
  <si>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</si>
  <si>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</si>
  <si>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</si>
  <si>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</si>
  <si>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</si>
  <si>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</si>
  <si>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</si>
  <si>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</si>
  <si>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</si>
  <si>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</si>
  <si>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</si>
  <si>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</si>
  <si>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</si>
  <si>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</si>
  <si>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</si>
  <si>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</si>
  <si>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</si>
  <si>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</si>
  <si>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</si>
  <si>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</si>
  <si>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</si>
  <si>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</si>
  <si>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</si>
  <si>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</si>
  <si>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</si>
  <si>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</si>
  <si>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</si>
  <si>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</si>
  <si>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</si>
  <si>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</si>
  <si>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</si>
  <si>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</si>
  <si>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</si>
  <si>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</si>
  <si>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</si>
  <si>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</si>
  <si>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</si>
  <si>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</si>
  <si>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</si>
  <si>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</si>
  <si>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</si>
  <si>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</si>
  <si>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</si>
  <si>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</si>
  <si>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</si>
  <si>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</si>
  <si>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</si>
  <si>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</si>
  <si>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</si>
  <si>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</si>
  <si>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</si>
  <si>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</si>
  <si>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</si>
  <si>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</si>
  <si>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</si>
  <si>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</si>
  <si>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</si>
  <si>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</si>
  <si>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</si>
  <si>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</si>
  <si>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</si>
  <si>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</si>
  <si>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</si>
  <si>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</si>
  <si>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</si>
  <si>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</si>
  <si>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</si>
  <si>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</si>
  <si>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</si>
  <si>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</si>
  <si>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</si>
  <si>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</si>
  <si>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</si>
  <si>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</si>
  <si>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</si>
  <si>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</si>
  <si>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</si>
  <si>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</si>
  <si>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</si>
  <si>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</si>
  <si>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</si>
  <si>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</si>
  <si>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</si>
  <si>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</si>
  <si>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</si>
  <si>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</si>
  <si>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</si>
  <si>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</si>
  <si>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</si>
  <si>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</si>
  <si>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</si>
  <si>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</si>
  <si>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</si>
  <si>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</si>
  <si>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</si>
  <si>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</si>
  <si>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</si>
  <si>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</si>
  <si>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</si>
  <si>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</si>
  <si>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</si>
  <si>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</si>
  <si>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</si>
  <si>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</si>
  <si>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</si>
  <si>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</si>
  <si>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</si>
  <si>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</si>
  <si>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</si>
  <si>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</si>
  <si>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</si>
  <si>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</si>
  <si>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</si>
  <si>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</si>
  <si>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</si>
  <si>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</si>
  <si>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</si>
  <si>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</si>
  <si>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</si>
  <si>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</si>
  <si>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</si>
  <si>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</si>
  <si>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</si>
  <si>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</si>
  <si>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</si>
  <si>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</si>
  <si>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</si>
  <si>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</si>
  <si>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</si>
  <si>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</si>
  <si>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</si>
  <si>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</si>
  <si>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</si>
  <si>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</si>
  <si>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</si>
  <si>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</si>
  <si>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</si>
  <si>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</si>
  <si>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</si>
  <si>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</si>
  <si>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</si>
  <si>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</si>
  <si>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</si>
  <si>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</si>
  <si>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</si>
  <si>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</si>
  <si>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</si>
  <si>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</si>
  <si>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</si>
  <si>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</si>
  <si>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</si>
  <si>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</si>
  <si>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</si>
  <si>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</si>
  <si>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</si>
  <si>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</si>
  <si>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</si>
  <si>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</si>
  <si>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</si>
  <si>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</si>
  <si>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</si>
  <si>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</si>
  <si>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</si>
  <si>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</si>
  <si>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</si>
  <si>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</si>
  <si>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</si>
  <si>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</si>
  <si>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</si>
  <si>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</si>
  <si>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</si>
  <si>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</si>
  <si>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</si>
  <si>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</si>
  <si>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</si>
  <si>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</si>
  <si>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</si>
  <si>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</si>
  <si>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</si>
  <si>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</si>
  <si>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</si>
  <si>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</si>
  <si>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</si>
  <si>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</si>
  <si>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</si>
  <si>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</si>
  <si>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</si>
  <si>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</si>
  <si>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</si>
  <si>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</si>
  <si>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</si>
  <si>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</si>
  <si>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</si>
  <si>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</si>
  <si>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</si>
  <si>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</si>
  <si>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</si>
  <si>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</si>
  <si>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</si>
  <si>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</si>
  <si>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</si>
  <si>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</si>
  <si>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</si>
  <si>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</si>
  <si>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</si>
  <si>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</si>
  <si>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</si>
  <si>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</si>
  <si>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</si>
  <si>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</si>
  <si>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</si>
  <si>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</si>
  <si>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</si>
  <si>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</si>
  <si>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</si>
  <si>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</si>
  <si>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</si>
  <si>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</si>
  <si>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</si>
  <si>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</si>
  <si>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</si>
  <si>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</si>
  <si>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</si>
  <si>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</si>
  <si>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</si>
  <si>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</si>
  <si>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</si>
  <si>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</si>
  <si>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</si>
  <si>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</si>
  <si>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</si>
  <si>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</si>
  <si>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</si>
  <si>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</si>
  <si>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</si>
  <si>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</si>
  <si>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</si>
  <si>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</si>
  <si>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</si>
  <si>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</si>
  <si>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</si>
  <si>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</si>
  <si>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</si>
  <si>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</si>
  <si>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</si>
  <si>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</si>
  <si>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</si>
  <si>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</si>
  <si>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</si>
  <si>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</si>
  <si>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</si>
  <si>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</si>
  <si>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</si>
  <si>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</si>
  <si>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</si>
  <si>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</si>
  <si>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</si>
  <si>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</si>
  <si>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</si>
  <si>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</si>
  <si>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</si>
  <si>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</si>
  <si>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</si>
  <si>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</si>
  <si>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</si>
  <si>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</si>
  <si>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</si>
  <si>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</si>
  <si>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</si>
  <si>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</si>
  <si>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</si>
  <si>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</si>
  <si>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</si>
  <si>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</si>
  <si>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</si>
  <si>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</si>
  <si>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</si>
  <si>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</si>
  <si>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</si>
  <si>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</si>
  <si>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</si>
  <si>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</si>
  <si>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</si>
  <si>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</si>
  <si>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</si>
  <si>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</si>
  <si>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</si>
  <si>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</si>
  <si>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</si>
  <si>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</si>
  <si>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</si>
  <si>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</si>
  <si>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</si>
  <si>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</si>
  <si>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</si>
  <si>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</si>
  <si>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</si>
  <si>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</si>
  <si>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</si>
  <si>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</si>
  <si>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</si>
  <si>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</si>
  <si>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</si>
  <si>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</si>
  <si>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</si>
  <si>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</si>
  <si>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</si>
  <si>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</si>
  <si>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</si>
  <si>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</si>
  <si>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</si>
  <si>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</si>
  <si>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</si>
  <si>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</si>
  <si>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</si>
  <si>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</si>
  <si>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</si>
  <si>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</si>
  <si>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</si>
  <si>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</si>
  <si>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</si>
  <si>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</si>
  <si>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</si>
  <si>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</si>
  <si>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</si>
  <si>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</si>
  <si>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</si>
  <si>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</si>
  <si>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</si>
  <si>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</si>
  <si>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</si>
  <si>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</si>
  <si>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</si>
  <si>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</si>
  <si>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</si>
  <si>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</si>
  <si>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</si>
  <si>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</si>
  <si>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</si>
  <si>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</si>
  <si>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</si>
  <si>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</si>
  <si>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</si>
  <si>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</si>
  <si>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</si>
  <si>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</si>
  <si>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</si>
  <si>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</si>
  <si>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</si>
  <si>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</si>
  <si>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</si>
  <si>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</si>
  <si>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</si>
  <si>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</si>
  <si>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</si>
  <si>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</si>
  <si>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</si>
  <si>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</si>
  <si>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</si>
  <si>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</si>
  <si>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</si>
  <si>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</si>
  <si>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</si>
  <si>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</si>
  <si>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</si>
  <si>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</si>
  <si>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</si>
  <si>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</si>
  <si>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</si>
  <si>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</si>
  <si>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</si>
  <si>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</si>
  <si>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</si>
  <si>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</si>
  <si>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</si>
  <si>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</si>
  <si>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</si>
  <si>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</si>
  <si>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</si>
  <si>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</si>
  <si>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</si>
  <si>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</si>
  <si>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</si>
  <si>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</si>
  <si>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</si>
  <si>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</si>
  <si>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</si>
  <si>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</si>
  <si>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</si>
  <si>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</si>
  <si>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</si>
  <si>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</si>
  <si>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</si>
  <si>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</si>
  <si>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</si>
  <si>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</si>
  <si>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</si>
  <si>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</si>
  <si>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</si>
  <si>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</si>
  <si>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</si>
  <si>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</si>
  <si>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</si>
  <si>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</si>
  <si>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</si>
  <si>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</si>
  <si>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</si>
  <si>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</si>
  <si>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</si>
  <si>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</si>
  <si>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</si>
  <si>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</si>
  <si>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</si>
  <si>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</si>
  <si>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</si>
  <si>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</si>
  <si>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</si>
  <si>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</si>
  <si>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</si>
  <si>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</si>
  <si>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</si>
  <si>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</si>
  <si>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</si>
  <si>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</si>
  <si>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</si>
  <si>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</si>
  <si>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</si>
  <si>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</si>
  <si>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</si>
  <si>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</si>
  <si>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</si>
  <si>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</si>
  <si>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</si>
  <si>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</si>
  <si>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</si>
  <si>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</si>
  <si>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</si>
  <si>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</si>
  <si>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</si>
  <si>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</si>
  <si>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</si>
  <si>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</si>
  <si>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</si>
  <si>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</si>
  <si>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</si>
  <si>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</si>
  <si>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</si>
  <si>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</si>
  <si>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</si>
  <si>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</si>
  <si>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</si>
  <si>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</si>
  <si>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</si>
  <si>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</si>
  <si>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</si>
  <si>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</si>
  <si>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</si>
  <si>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</si>
  <si>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</si>
  <si>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</si>
  <si>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</si>
  <si>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</si>
  <si>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</si>
  <si>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</si>
  <si>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</si>
  <si>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</si>
  <si>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</si>
  <si>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</si>
  <si>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</si>
  <si>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</si>
  <si>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</si>
  <si>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</si>
  <si>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</si>
  <si>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</si>
  <si>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</si>
  <si>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</si>
  <si>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</si>
  <si>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</si>
  <si>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</si>
  <si>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</si>
  <si>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</si>
  <si>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</si>
  <si>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</si>
  <si>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</si>
  <si>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</si>
  <si>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</si>
  <si>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</si>
  <si>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</si>
  <si>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</si>
  <si>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</si>
  <si>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</si>
  <si>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</si>
  <si>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</si>
  <si>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</si>
  <si>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</si>
  <si>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</si>
  <si>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</si>
  <si>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</si>
  <si>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</si>
  <si>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</si>
  <si>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</si>
  <si>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</si>
  <si>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</si>
  <si>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</si>
  <si>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</si>
  <si>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</si>
  <si>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</si>
  <si>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</si>
  <si>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</si>
  <si>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</si>
  <si>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</si>
  <si>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</si>
  <si>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</si>
  <si>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</si>
  <si>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</si>
  <si>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</si>
  <si>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</si>
  <si>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</si>
  <si>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</si>
  <si>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</si>
  <si>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</si>
  <si>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</si>
  <si>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</si>
  <si>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</si>
  <si>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</si>
  <si>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</si>
  <si>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</si>
  <si>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</si>
  <si>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</si>
  <si>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</si>
  <si>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</si>
  <si>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</si>
  <si>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</si>
  <si>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</si>
  <si>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</si>
  <si>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</si>
  <si>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</si>
  <si>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</si>
  <si>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</si>
  <si>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</si>
  <si>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</si>
  <si>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</si>
  <si>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</si>
  <si>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</si>
  <si>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</si>
  <si>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</si>
  <si>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</si>
  <si>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</si>
  <si>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</si>
  <si>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</si>
  <si>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</si>
  <si>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</si>
  <si>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</si>
  <si>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</si>
  <si>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</si>
  <si>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</si>
  <si>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</si>
  <si>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</si>
  <si>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</si>
  <si>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</si>
  <si>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</si>
  <si>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</si>
  <si>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</si>
  <si>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</si>
  <si>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</si>
  <si>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</si>
  <si>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</si>
  <si>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</si>
  <si>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</si>
  <si>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</si>
  <si>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</si>
  <si>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</si>
  <si>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</si>
  <si>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</si>
  <si>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</si>
  <si>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</si>
  <si>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</si>
  <si>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</si>
  <si>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</si>
  <si>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</si>
  <si>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</si>
  <si>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</si>
  <si>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</si>
  <si>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</si>
  <si>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</si>
  <si>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</si>
  <si>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</si>
  <si>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</si>
  <si>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</si>
  <si>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</si>
  <si>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</si>
  <si>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</si>
  <si>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</si>
  <si>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</si>
  <si>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</si>
  <si>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</si>
  <si>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</si>
  <si>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</si>
  <si>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</si>
  <si>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</si>
  <si>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</si>
  <si>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</si>
  <si>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</si>
  <si>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</si>
  <si>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</si>
  <si>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</si>
  <si>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</si>
  <si>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</si>
  <si>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</si>
  <si>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</si>
  <si>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</si>
  <si>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</si>
  <si>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</si>
  <si>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</si>
  <si>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</si>
  <si>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</si>
  <si>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</si>
  <si>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</si>
  <si>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</si>
  <si>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</si>
  <si>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</si>
  <si>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</si>
  <si>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</si>
  <si>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</si>
  <si>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</si>
  <si>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</si>
  <si>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</si>
  <si>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</si>
  <si>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</si>
  <si>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</si>
  <si>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</si>
  <si>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</si>
  <si>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</si>
  <si>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</si>
  <si>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</si>
  <si>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</si>
  <si>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</si>
  <si>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</si>
  <si>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</si>
  <si>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</si>
  <si>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</si>
  <si>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</si>
  <si>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</si>
  <si>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</si>
  <si>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</si>
  <si>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</si>
  <si>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</si>
  <si>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</si>
  <si>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</si>
  <si>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</si>
  <si>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</si>
  <si>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</si>
  <si>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</si>
  <si>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</si>
  <si>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</si>
  <si>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</si>
  <si>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</si>
  <si>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</si>
  <si>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</si>
  <si>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</si>
  <si>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</si>
  <si>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</si>
  <si>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</si>
  <si>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</si>
  <si>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</si>
  <si>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</si>
  <si>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</si>
  <si>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</si>
  <si>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</si>
  <si>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</si>
  <si>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</si>
  <si>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</si>
  <si>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</si>
  <si>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</si>
  <si>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</si>
  <si>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</si>
  <si>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</si>
  <si>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</si>
  <si>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</si>
  <si>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</si>
  <si>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</si>
  <si>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</si>
  <si>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</si>
  <si>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</si>
  <si>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</si>
  <si>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</si>
  <si>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</si>
  <si>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</si>
  <si>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</si>
  <si>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</si>
  <si>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</si>
  <si>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</si>
  <si>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</si>
  <si>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</si>
  <si>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</si>
  <si>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</si>
  <si>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</si>
  <si>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</si>
  <si>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</si>
  <si>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</si>
  <si>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</si>
  <si>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</si>
  <si>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</si>
  <si>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</si>
  <si>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</si>
  <si>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</si>
  <si>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</si>
  <si>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</si>
  <si>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</si>
  <si>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</si>
  <si>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</si>
  <si>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</si>
  <si>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</si>
  <si>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</si>
  <si>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</si>
  <si>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</si>
  <si>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</si>
  <si>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</si>
  <si>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</si>
  <si>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</si>
  <si>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</si>
  <si>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</si>
  <si>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</si>
  <si>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</si>
  <si>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</si>
  <si>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</si>
  <si>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</si>
  <si>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</si>
  <si>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</si>
  <si>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</si>
  <si>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</si>
  <si>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</si>
  <si>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</si>
  <si>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</si>
  <si>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</si>
  <si>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</si>
  <si>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</si>
  <si>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</si>
  <si>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</si>
  <si>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</si>
  <si>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</si>
  <si>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</si>
  <si>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</si>
  <si>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</si>
  <si>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</si>
  <si>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</si>
  <si>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</si>
  <si>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</si>
  <si>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</si>
  <si>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</si>
  <si>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</si>
  <si>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</si>
  <si>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</si>
  <si>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</si>
  <si>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</si>
  <si>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</si>
  <si>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</si>
  <si>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</si>
  <si>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</si>
  <si>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</si>
  <si>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</si>
  <si>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</si>
  <si>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</si>
  <si>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</si>
  <si>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</si>
  <si>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</si>
  <si>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</si>
  <si>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</si>
  <si>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</si>
  <si>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</si>
  <si>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</si>
  <si>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</si>
  <si>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</si>
  <si>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</si>
  <si>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</si>
  <si>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</si>
  <si>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</si>
  <si>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</si>
  <si>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</si>
  <si>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</si>
  <si>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</si>
  <si>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</si>
  <si>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</si>
  <si>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</si>
  <si>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</si>
  <si>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</si>
  <si>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</si>
  <si>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</si>
  <si>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</si>
  <si>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</si>
  <si>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</si>
  <si>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</si>
  <si>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</si>
  <si>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</si>
  <si>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</si>
  <si>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</si>
  <si>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</si>
  <si>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</si>
  <si>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</si>
  <si>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</si>
  <si>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</si>
  <si>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</si>
  <si>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</si>
  <si>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</si>
  <si>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</si>
  <si>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</si>
  <si>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</si>
  <si>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</si>
  <si>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</si>
  <si>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</si>
  <si>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</si>
  <si>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</si>
  <si>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</si>
  <si>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</si>
  <si>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</si>
  <si>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</si>
  <si>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</si>
  <si>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</si>
  <si>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</si>
  <si>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</si>
  <si>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</si>
  <si>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</si>
  <si>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</si>
  <si>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</si>
  <si>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</si>
  <si>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</si>
  <si>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</si>
  <si>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</si>
  <si>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</si>
  <si>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</si>
  <si>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</si>
  <si>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</si>
  <si>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</si>
  <si>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</si>
  <si>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</si>
  <si>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</si>
  <si>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</si>
  <si>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</si>
  <si>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</si>
  <si>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</si>
  <si>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</si>
  <si>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</si>
  <si>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</si>
  <si>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</si>
  <si>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</si>
  <si>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</si>
  <si>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</si>
  <si>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</si>
  <si>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</si>
  <si>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</si>
  <si>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</si>
  <si>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</si>
  <si>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</si>
  <si>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</si>
  <si>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</si>
  <si>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</si>
  <si>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</si>
  <si>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</si>
  <si>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</si>
  <si>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</si>
  <si>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</si>
  <si>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</si>
  <si>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</si>
  <si>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</si>
  <si>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</si>
  <si>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</si>
  <si>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</si>
  <si>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</si>
  <si>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</si>
  <si>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</si>
  <si>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</si>
  <si>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</si>
  <si>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</si>
  <si>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</si>
  <si>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</si>
  <si>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</si>
  <si>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</si>
  <si>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</si>
  <si>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</si>
  <si>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</si>
  <si>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</si>
  <si>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</si>
  <si>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</si>
  <si>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</si>
  <si>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</si>
  <si>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</si>
  <si>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</si>
  <si>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</si>
  <si>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</si>
  <si>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</si>
  <si>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</si>
  <si>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</si>
  <si>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</si>
  <si>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</si>
  <si>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</si>
  <si>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</si>
  <si>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</si>
  <si>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</si>
  <si>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</si>
  <si>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</si>
  <si>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</si>
  <si>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</si>
  <si>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</si>
  <si>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</si>
  <si>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</si>
  <si>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</si>
  <si>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</si>
  <si>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</si>
  <si>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</si>
  <si>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</si>
  <si>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</si>
  <si>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</si>
  <si>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</si>
  <si>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</si>
  <si>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</si>
  <si>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</si>
  <si>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</si>
  <si>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</si>
  <si>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</si>
  <si>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</si>
  <si>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</si>
  <si>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</si>
  <si>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</si>
  <si>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</si>
  <si>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</si>
  <si>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</si>
  <si>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</si>
  <si>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</si>
  <si>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</si>
  <si>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</si>
  <si>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</si>
  <si>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</si>
  <si>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</si>
  <si>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</si>
  <si>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</si>
  <si>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</si>
  <si>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</si>
  <si>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</si>
  <si>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</si>
  <si>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</si>
  <si>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</si>
  <si>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</si>
  <si>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</si>
  <si>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</si>
  <si>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</si>
  <si>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</si>
  <si>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</si>
  <si>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</si>
  <si>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</si>
  <si>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</si>
  <si>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</si>
  <si>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</si>
  <si>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</si>
  <si>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</si>
  <si>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</si>
  <si>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</si>
  <si>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</si>
  <si>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</si>
  <si>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</si>
  <si>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</si>
  <si>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</si>
  <si>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</si>
  <si>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</si>
  <si>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</si>
  <si>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</si>
  <si>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</si>
  <si>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</si>
  <si>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</si>
  <si>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</si>
  <si>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</si>
  <si>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</si>
  <si>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</si>
  <si>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</si>
  <si>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</si>
  <si>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</si>
  <si>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</si>
  <si>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</si>
  <si>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</si>
  <si>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</si>
  <si>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</si>
  <si>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</si>
  <si>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</si>
  <si>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</si>
  <si>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</si>
  <si>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</si>
  <si>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</si>
  <si>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</si>
  <si>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</si>
  <si>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</si>
  <si>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</si>
  <si>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</si>
  <si>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</si>
  <si>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</si>
  <si>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</si>
  <si>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</si>
  <si>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</si>
  <si>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</si>
  <si>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</si>
  <si>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</si>
  <si>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</si>
  <si>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</si>
  <si>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</si>
  <si>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</si>
  <si>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</si>
  <si>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</si>
  <si>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</si>
  <si>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</si>
  <si>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</si>
  <si>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</si>
  <si>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</si>
  <si>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</si>
  <si>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</si>
  <si>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</si>
  <si>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</si>
  <si>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</si>
  <si>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</si>
  <si>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</si>
  <si>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</si>
  <si>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</si>
  <si>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</si>
  <si>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</si>
  <si>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</si>
  <si>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</si>
  <si>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</si>
  <si>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</si>
  <si>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</si>
  <si>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</si>
  <si>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</si>
  <si>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</si>
  <si>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</si>
  <si>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</si>
  <si>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</si>
  <si>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</si>
  <si>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</si>
  <si>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</si>
  <si>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</si>
  <si>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</si>
  <si>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</si>
  <si>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</si>
  <si>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</si>
  <si>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</si>
  <si>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</si>
  <si>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</si>
  <si>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</si>
  <si>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</si>
  <si>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</si>
  <si>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</si>
  <si>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</si>
  <si>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</si>
  <si>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</si>
  <si>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</si>
  <si>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</si>
  <si>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</si>
  <si>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</si>
  <si>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</si>
  <si>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</si>
  <si>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</si>
  <si>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</si>
  <si>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</si>
  <si>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</si>
  <si>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</si>
  <si>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</si>
  <si>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</si>
  <si>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</si>
  <si>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</si>
  <si>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</si>
  <si>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</si>
  <si>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</si>
  <si>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</si>
  <si>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</si>
  <si>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</si>
  <si>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</si>
  <si>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</si>
  <si>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</si>
  <si>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</si>
  <si>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</si>
  <si>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</si>
  <si>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</si>
  <si>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</si>
  <si>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</si>
  <si>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</si>
  <si>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</si>
  <si>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</si>
  <si>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</si>
  <si>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</si>
  <si>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</si>
  <si>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</si>
  <si>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</si>
  <si>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</si>
  <si>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</si>
  <si>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</si>
  <si>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</si>
  <si>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</si>
  <si>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</si>
  <si>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</si>
  <si>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</si>
  <si>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</si>
  <si>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</si>
  <si>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</si>
  <si>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</si>
  <si>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</si>
  <si>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</si>
  <si>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</si>
  <si>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</si>
  <si>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</si>
  <si>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</si>
  <si>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</si>
  <si>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</si>
  <si>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</si>
  <si>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</si>
  <si>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</si>
  <si>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</si>
  <si>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</si>
  <si>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</si>
  <si>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</si>
  <si>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</si>
  <si>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</si>
  <si>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</si>
  <si>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</si>
  <si>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</si>
  <si>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</si>
  <si>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</si>
  <si>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</si>
  <si>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</si>
  <si>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</si>
  <si>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</si>
  <si>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</si>
  <si>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</si>
  <si>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</si>
  <si>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</si>
  <si>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</si>
  <si>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</si>
  <si>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</si>
  <si>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</si>
  <si>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</si>
  <si>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</si>
  <si>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</si>
  <si>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</si>
  <si>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</si>
  <si>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</si>
  <si>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</si>
  <si>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</si>
  <si>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</si>
  <si>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</si>
  <si>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</si>
  <si>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</si>
  <si>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</si>
  <si>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</si>
  <si>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</si>
  <si>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</si>
  <si>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</si>
  <si>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</si>
  <si>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</si>
  <si>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</si>
  <si>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</si>
  <si>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</si>
  <si>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</si>
  <si>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</si>
  <si>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</si>
  <si>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</si>
  <si>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</si>
  <si>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</si>
  <si>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</si>
  <si>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</si>
  <si>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</si>
  <si>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</si>
  <si>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</si>
  <si>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</si>
  <si>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</si>
  <si>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</si>
  <si>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</si>
  <si>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</si>
  <si>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</si>
  <si>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</si>
  <si>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</si>
  <si>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</si>
  <si>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</si>
  <si>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</si>
  <si>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</si>
  <si>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</si>
  <si>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</si>
  <si>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</si>
  <si>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</si>
  <si>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</si>
  <si>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</si>
  <si>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</si>
  <si>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</si>
  <si>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</si>
  <si>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</si>
  <si>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</si>
  <si>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</si>
  <si>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</si>
  <si>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</si>
  <si>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</si>
  <si>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</si>
  <si>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</si>
  <si>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</si>
  <si>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</si>
  <si>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</si>
  <si>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</si>
  <si>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</si>
  <si>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</si>
  <si>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</si>
  <si>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</si>
  <si>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</si>
  <si>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</si>
  <si>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</si>
  <si>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</si>
  <si>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</si>
  <si>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</si>
  <si>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</si>
  <si>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</si>
  <si>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</si>
  <si>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</si>
  <si>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</si>
  <si>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</si>
  <si>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</si>
  <si>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</si>
  <si>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</si>
  <si>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</si>
  <si>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</si>
  <si>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</si>
  <si>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</si>
  <si>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</si>
  <si>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</si>
  <si>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</si>
  <si>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</si>
  <si>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</si>
  <si>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</si>
  <si>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</si>
  <si>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</si>
  <si>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</si>
  <si>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</si>
  <si>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</si>
  <si>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</si>
  <si>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</si>
  <si>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</si>
  <si>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</si>
  <si>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</si>
  <si>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</si>
  <si>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</si>
  <si>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</si>
  <si>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</si>
  <si>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</si>
  <si>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</si>
  <si>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</si>
  <si>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</si>
  <si>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</si>
  <si>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</si>
  <si>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</si>
  <si>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</si>
  <si>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</si>
  <si>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</si>
  <si>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</si>
  <si>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</si>
  <si>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</si>
  <si>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</si>
  <si>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</si>
  <si>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</si>
  <si>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</si>
  <si>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</si>
  <si>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</si>
  <si>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</si>
  <si>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</si>
  <si>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</si>
  <si>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</si>
  <si>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</si>
  <si>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</si>
  <si>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</si>
  <si>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</si>
  <si>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</si>
  <si>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</si>
  <si>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</si>
  <si>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</si>
  <si>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</si>
  <si>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</si>
  <si>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</si>
  <si>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</si>
  <si>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</si>
  <si>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</si>
  <si>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</si>
  <si>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</si>
  <si>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</si>
  <si>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</si>
  <si>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</si>
  <si>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</si>
  <si>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</si>
  <si>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</si>
  <si>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</si>
  <si>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</si>
  <si>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</si>
  <si>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</si>
  <si>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</si>
  <si>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</si>
  <si>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</si>
  <si>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</si>
  <si>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</si>
  <si>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</si>
  <si>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</si>
  <si>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</si>
  <si>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</si>
  <si>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</si>
  <si>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</si>
  <si>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</si>
  <si>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</si>
  <si>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</si>
  <si>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</si>
  <si>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</si>
  <si>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</si>
  <si>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</si>
  <si>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</si>
  <si>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</si>
  <si>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</si>
  <si>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</si>
  <si>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</si>
  <si>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</si>
  <si>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</si>
  <si>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</si>
  <si>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</si>
  <si>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</si>
  <si>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</si>
  <si>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</si>
  <si>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</si>
  <si>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</si>
  <si>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</si>
  <si>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</si>
  <si>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</si>
  <si>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</si>
  <si>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</si>
  <si>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</si>
  <si>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</si>
  <si>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</si>
  <si>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</si>
  <si>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</si>
  <si>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</si>
  <si>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</si>
  <si>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</si>
  <si>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</si>
  <si>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</si>
  <si>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</si>
  <si>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</si>
  <si>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</si>
  <si>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</si>
  <si>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</si>
  <si>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</si>
  <si>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</si>
  <si>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</si>
  <si>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</si>
  <si>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</si>
  <si>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</si>
  <si>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</si>
  <si>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</si>
  <si>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</si>
  <si>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</si>
  <si>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</si>
  <si>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</si>
  <si>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</si>
  <si>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</si>
  <si>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</si>
  <si>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</si>
  <si>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</si>
  <si>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</si>
  <si>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</si>
  <si>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</si>
  <si>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</si>
  <si>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</si>
  <si>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</si>
  <si>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</si>
  <si>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</si>
  <si>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</si>
  <si>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</si>
  <si>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</si>
  <si>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</si>
  <si>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</si>
  <si>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</si>
  <si>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</si>
  <si>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</si>
  <si>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</si>
  <si>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</si>
  <si>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</si>
  <si>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</si>
  <si>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</si>
  <si>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</si>
  <si>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</si>
  <si>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</si>
  <si>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</si>
  <si>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</si>
  <si>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</si>
  <si>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</si>
  <si>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</si>
  <si>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</si>
  <si>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</si>
  <si>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</si>
  <si>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</si>
  <si>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</si>
  <si>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</si>
  <si>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</si>
  <si>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</si>
  <si>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</si>
  <si>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</si>
  <si>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</si>
  <si>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</si>
  <si>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</si>
  <si>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</si>
  <si>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</si>
  <si>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</si>
  <si>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</si>
  <si>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</si>
  <si>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</si>
  <si>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</si>
  <si>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</si>
  <si>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</si>
  <si>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</si>
  <si>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</si>
  <si>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</si>
  <si>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</si>
  <si>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</si>
  <si>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</si>
  <si>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</si>
  <si>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</si>
  <si>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</si>
  <si>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</si>
  <si>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</si>
  <si>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</si>
  <si>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</si>
  <si>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</si>
  <si>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</si>
  <si>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</si>
  <si>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</si>
  <si>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</si>
  <si>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</si>
  <si>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</si>
  <si>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</si>
  <si>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</si>
  <si>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</si>
  <si>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</si>
  <si>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</si>
  <si>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</si>
  <si>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</si>
  <si>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</si>
  <si>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</si>
  <si>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</si>
  <si>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</si>
  <si>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</si>
  <si>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</si>
  <si>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</si>
  <si>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</si>
  <si>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</si>
  <si>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</si>
  <si>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</si>
  <si>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</si>
  <si>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</si>
  <si>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</si>
  <si>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</si>
  <si>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</si>
  <si>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</si>
  <si>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</si>
  <si>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</si>
  <si>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</si>
  <si>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</si>
  <si>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</si>
  <si>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</si>
  <si>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</si>
  <si>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</si>
  <si>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</si>
  <si>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</si>
  <si>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</si>
  <si>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</si>
  <si>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</si>
  <si>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</si>
  <si>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</si>
  <si>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</si>
  <si>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</si>
  <si>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</si>
  <si>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</si>
  <si>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</si>
  <si>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</si>
  <si>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</si>
  <si>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</si>
  <si>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</si>
  <si>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</si>
  <si>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</si>
  <si>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</si>
  <si>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</si>
  <si>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</si>
  <si>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</si>
  <si>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</si>
  <si>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</si>
  <si>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</si>
  <si>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</si>
  <si>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</si>
  <si>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</si>
  <si>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</si>
  <si>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</si>
  <si>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</si>
  <si>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</si>
  <si>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</si>
  <si>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</si>
  <si>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</si>
  <si>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</si>
  <si>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</si>
  <si>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</si>
  <si>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</si>
  <si>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</si>
  <si>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</si>
  <si>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</si>
  <si>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</si>
  <si>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</si>
  <si>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</si>
  <si>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</si>
  <si>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</si>
  <si>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</si>
  <si>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</si>
  <si>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</si>
  <si>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</si>
  <si>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</si>
  <si>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</si>
  <si>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</si>
  <si>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</si>
  <si>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</si>
  <si>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</si>
  <si>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</si>
  <si>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</si>
  <si>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</si>
  <si>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</si>
  <si>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</si>
  <si>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</si>
  <si>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</si>
  <si>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</si>
  <si>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</si>
  <si>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</si>
  <si>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</si>
  <si>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</si>
  <si>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</si>
  <si>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</si>
  <si>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</si>
  <si>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</si>
  <si>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</si>
  <si>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</si>
  <si>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</si>
  <si>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</si>
  <si>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</si>
  <si>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</si>
  <si>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</si>
  <si>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</si>
  <si>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</si>
  <si>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</si>
  <si>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</si>
  <si>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</si>
  <si>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</si>
  <si>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</si>
  <si>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</si>
  <si>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</si>
  <si>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</si>
  <si>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</si>
  <si>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</si>
  <si>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</si>
  <si>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</si>
  <si>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</si>
  <si>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</si>
  <si>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</si>
  <si>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</si>
  <si>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</si>
  <si>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</si>
  <si>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</si>
  <si>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</si>
  <si>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</si>
  <si>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</si>
  <si>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</si>
  <si>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</si>
  <si>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</si>
  <si>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</si>
  <si>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</si>
  <si>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</si>
  <si>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</si>
  <si>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</si>
  <si>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</si>
  <si>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</si>
  <si>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</si>
  <si>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</si>
  <si>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</si>
  <si>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</si>
  <si>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</si>
  <si>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</si>
  <si>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</si>
  <si>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</si>
  <si>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</si>
  <si>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</si>
  <si>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</si>
  <si>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</si>
  <si>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</si>
  <si>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</si>
  <si>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</si>
  <si>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</si>
  <si>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</si>
  <si>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</si>
  <si>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</si>
  <si>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</si>
  <si>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</si>
  <si>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</si>
  <si>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</si>
  <si>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</si>
  <si>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</si>
  <si>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</si>
  <si>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</si>
  <si>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</si>
  <si>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</si>
  <si>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</si>
  <si>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</si>
  <si>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</si>
  <si>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</si>
  <si>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</si>
  <si>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</si>
  <si>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</si>
  <si>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</si>
  <si>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</si>
  <si>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</si>
  <si>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</si>
  <si>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</si>
  <si>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</si>
  <si>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</si>
  <si>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</si>
  <si>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</si>
  <si>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</si>
  <si>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</si>
  <si>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</si>
  <si>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</si>
  <si>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</si>
  <si>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</si>
  <si>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</si>
  <si>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</si>
  <si>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</si>
  <si>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</si>
  <si>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</si>
  <si>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</si>
  <si>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</si>
  <si>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</si>
  <si>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</si>
  <si>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</si>
  <si>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</si>
  <si>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</si>
  <si>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</si>
  <si>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</si>
  <si>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</si>
  <si>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</si>
  <si>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</si>
  <si>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</si>
  <si>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</si>
  <si>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</si>
  <si>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</si>
  <si>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</si>
  <si>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</si>
  <si>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</si>
  <si>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</si>
  <si>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</si>
  <si>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</si>
  <si>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</si>
  <si>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</si>
  <si>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</si>
  <si>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</si>
  <si>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</si>
  <si>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</si>
  <si>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</si>
  <si>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</si>
  <si>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</si>
  <si>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</si>
  <si>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</si>
  <si>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</si>
  <si>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</si>
  <si>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</si>
  <si>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</si>
  <si>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</si>
  <si>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</si>
  <si>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</si>
  <si>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</si>
  <si>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</si>
  <si>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</si>
  <si>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</si>
  <si>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</si>
  <si>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</si>
  <si>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</si>
  <si>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</si>
  <si>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</si>
  <si>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</si>
  <si>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</si>
  <si>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</si>
  <si>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</si>
  <si>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</si>
  <si>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</si>
  <si>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</si>
  <si>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</si>
  <si>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</si>
  <si>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</si>
  <si>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</si>
  <si>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</si>
  <si>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</si>
  <si>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</si>
  <si>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</si>
  <si>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</si>
  <si>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</si>
  <si>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</si>
  <si>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</si>
  <si>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</si>
  <si>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</si>
  <si>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</si>
  <si>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</si>
  <si>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</si>
  <si>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</si>
  <si>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</si>
  <si>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</si>
  <si>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</si>
  <si>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</si>
  <si>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</si>
  <si>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</si>
  <si>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</si>
  <si>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</si>
  <si>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</si>
  <si>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</si>
  <si>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</si>
  <si>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</si>
  <si>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</si>
  <si>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</si>
  <si>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</si>
  <si>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</si>
  <si>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</si>
  <si>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</si>
  <si>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</si>
  <si>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</si>
  <si>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</si>
  <si>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</si>
  <si>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</si>
  <si>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</si>
  <si>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</si>
  <si>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</si>
  <si>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</si>
  <si>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</si>
  <si>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</si>
  <si>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</si>
  <si>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</si>
  <si>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</si>
  <si>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</si>
  <si>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</si>
  <si>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</si>
  <si>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</si>
  <si>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</si>
  <si>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</si>
  <si>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</si>
  <si>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</si>
  <si>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</si>
  <si>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</si>
  <si>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</si>
  <si>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</si>
  <si>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</si>
  <si>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</si>
  <si>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</si>
  <si>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</si>
  <si>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</si>
  <si>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</si>
  <si>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</si>
  <si>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</si>
  <si>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</si>
  <si>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</si>
  <si>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</si>
  <si>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</si>
  <si>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</si>
  <si>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</si>
  <si>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</si>
  <si>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</si>
  <si>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</si>
  <si>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</si>
  <si>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</si>
  <si>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</si>
  <si>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</si>
  <si>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</si>
  <si>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</si>
  <si>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</si>
  <si>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</si>
  <si>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</si>
  <si>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</si>
  <si>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</si>
  <si>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</si>
  <si>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</si>
  <si>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</si>
  <si>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</si>
  <si>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</si>
  <si>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</si>
  <si>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</si>
  <si>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</si>
  <si>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</si>
  <si>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</si>
  <si>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</si>
  <si>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</si>
  <si>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</si>
  <si>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</si>
  <si>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</si>
  <si>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</si>
  <si>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</si>
  <si>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</si>
  <si>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</si>
  <si>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</si>
  <si>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</si>
  <si>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</si>
  <si>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</si>
  <si>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</si>
  <si>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</si>
  <si>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</si>
  <si>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</si>
  <si>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</si>
  <si>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</si>
  <si>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</si>
  <si>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</si>
  <si>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</si>
  <si>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</si>
  <si>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</si>
  <si>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</si>
  <si>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</si>
  <si>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</si>
  <si>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</si>
  <si>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</si>
  <si>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</si>
  <si>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</si>
  <si>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</si>
  <si>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</si>
  <si>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</si>
  <si>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</si>
  <si>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</si>
  <si>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</si>
  <si>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</si>
  <si>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</si>
  <si>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</si>
  <si>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</si>
  <si>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</si>
  <si>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</si>
  <si>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</si>
  <si>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</si>
  <si>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</si>
  <si>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</si>
  <si>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</si>
  <si>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</si>
  <si>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</si>
  <si>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</si>
  <si>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</si>
  <si>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</si>
  <si>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</si>
  <si>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</si>
  <si>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</si>
  <si>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</si>
  <si>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</si>
  <si>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</si>
  <si>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</si>
  <si>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</si>
  <si>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</si>
  <si>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</si>
  <si>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</si>
  <si>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</si>
  <si>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</si>
  <si>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</si>
  <si>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</si>
  <si>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</si>
  <si>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</si>
  <si>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</si>
  <si>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</si>
  <si>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</si>
  <si>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</si>
  <si>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</si>
  <si>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</si>
  <si>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</si>
  <si>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</si>
  <si>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</si>
  <si>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</si>
  <si>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</si>
  <si>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</si>
  <si>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</si>
  <si>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</si>
  <si>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</si>
  <si>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</si>
  <si>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</si>
  <si>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</si>
  <si>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</si>
  <si>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</si>
  <si>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</si>
  <si>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</si>
  <si>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</si>
  <si>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</si>
  <si>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</si>
  <si>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</si>
  <si>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</si>
  <si>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</si>
  <si>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</si>
  <si>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</si>
  <si>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</si>
  <si>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</si>
  <si>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</si>
  <si>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</si>
  <si>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</si>
  <si>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</si>
  <si>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</si>
  <si>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</si>
  <si>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</si>
  <si>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</si>
  <si>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</si>
  <si>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</si>
  <si>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</si>
  <si>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</si>
  <si>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</si>
  <si>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</si>
  <si>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</si>
  <si>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</si>
  <si>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</si>
  <si>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</si>
  <si>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</si>
  <si>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</si>
  <si>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</si>
  <si>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</si>
  <si>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</si>
  <si>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</si>
  <si>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</si>
  <si>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</si>
  <si>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</si>
  <si>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</si>
  <si>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</si>
  <si>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</si>
  <si>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</si>
  <si>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</si>
  <si>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</si>
  <si>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</si>
  <si>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</si>
  <si>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</si>
  <si>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</si>
  <si>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</si>
  <si>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</si>
  <si>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</si>
  <si>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</si>
  <si>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</si>
  <si>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</si>
  <si>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</si>
  <si>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</si>
  <si>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</si>
  <si>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</si>
  <si>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</si>
  <si>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</si>
  <si>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</si>
  <si>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</si>
  <si>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</si>
  <si>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</si>
  <si>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</si>
  <si>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</si>
  <si>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</si>
  <si>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</si>
  <si>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</si>
  <si>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</si>
  <si>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</si>
  <si>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</si>
  <si>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</si>
  <si>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</si>
  <si>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</si>
  <si>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</si>
  <si>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</si>
  <si>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</si>
  <si>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</si>
  <si>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</si>
  <si>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</si>
  <si>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</si>
  <si>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</si>
  <si>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</si>
  <si>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</si>
  <si>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</si>
  <si>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</si>
  <si>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</si>
  <si>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</si>
  <si>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</si>
  <si>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</si>
  <si>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</si>
  <si>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</si>
  <si>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</si>
  <si>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</si>
  <si>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</si>
  <si>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</si>
  <si>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</si>
  <si>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</si>
  <si>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</si>
  <si>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</si>
  <si>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</si>
  <si>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</si>
  <si>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</si>
  <si>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</si>
  <si>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</si>
  <si>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</si>
  <si>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</si>
  <si>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</si>
  <si>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</si>
  <si>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</si>
  <si>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</si>
  <si>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</si>
  <si>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</si>
  <si>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</si>
  <si>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</si>
  <si>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</si>
  <si>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</si>
  <si>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</si>
  <si>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</si>
  <si>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</si>
  <si>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</si>
  <si>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</si>
  <si>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</si>
  <si>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</si>
  <si>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</si>
  <si>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</si>
  <si>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</si>
  <si>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</si>
  <si>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</si>
  <si>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</si>
  <si>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</si>
  <si>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</si>
  <si>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</si>
  <si>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</si>
  <si>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</si>
  <si>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</si>
  <si>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</si>
  <si>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</si>
  <si>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</si>
  <si>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</si>
  <si>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</si>
  <si>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</si>
  <si>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</si>
  <si>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</si>
  <si>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</si>
  <si>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</si>
  <si>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</si>
  <si>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</si>
  <si>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</si>
  <si>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</si>
  <si>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</si>
  <si>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</si>
  <si>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</si>
  <si>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</si>
  <si>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</si>
  <si>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</si>
  <si>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</si>
  <si>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</si>
  <si>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</si>
  <si>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</si>
  <si>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</si>
  <si>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</si>
  <si>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</si>
  <si>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</si>
  <si>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</si>
  <si>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</si>
  <si>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</si>
  <si>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</si>
  <si>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</si>
  <si>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</si>
  <si>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</si>
  <si>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</si>
  <si>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</si>
  <si>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</si>
  <si>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</si>
  <si>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</si>
  <si>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</si>
  <si>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</si>
  <si>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</si>
  <si>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</si>
  <si>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</si>
  <si>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</si>
  <si>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</si>
  <si>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</si>
  <si>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</si>
  <si>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</si>
  <si>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</si>
  <si>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</si>
  <si>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</si>
  <si>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</si>
  <si>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</si>
  <si>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</si>
  <si>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</si>
  <si>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</si>
  <si>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</si>
  <si>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</si>
  <si>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</si>
  <si>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</si>
  <si>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</si>
  <si>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</si>
  <si>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</si>
  <si>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</si>
  <si>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</si>
  <si>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</si>
  <si>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</si>
  <si>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</si>
  <si>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</si>
  <si>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</si>
  <si>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</si>
  <si>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</si>
  <si>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</si>
  <si>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</si>
  <si>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</si>
  <si>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</si>
  <si>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</si>
  <si>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</si>
  <si>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</si>
  <si>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</si>
  <si>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</si>
  <si>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</si>
  <si>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</si>
  <si>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</si>
  <si>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</si>
  <si>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</si>
  <si>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</si>
  <si>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</si>
  <si>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</si>
  <si>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</si>
  <si>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</si>
  <si>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</si>
  <si>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</si>
  <si>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</si>
  <si>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</si>
  <si>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</si>
  <si>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</si>
  <si>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</si>
  <si>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</si>
  <si>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</si>
  <si>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</si>
  <si>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</si>
  <si>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</si>
  <si>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</si>
  <si>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</si>
  <si>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</si>
  <si>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</si>
  <si>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</si>
  <si>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</si>
  <si>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</si>
  <si>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</si>
  <si>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</si>
  <si>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</si>
  <si>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</si>
  <si>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</si>
  <si>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</si>
  <si>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</si>
  <si>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</si>
  <si>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</si>
  <si>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</si>
  <si>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</si>
  <si>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</si>
  <si>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</si>
  <si>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</si>
  <si>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</si>
  <si>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</si>
  <si>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</si>
  <si>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</si>
  <si>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</si>
  <si>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</si>
  <si>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</si>
  <si>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</si>
  <si>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</si>
  <si>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</si>
  <si>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</si>
  <si>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</si>
  <si>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</si>
  <si>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</si>
  <si>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</si>
  <si>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</si>
  <si>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</si>
  <si>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</si>
  <si>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</si>
  <si>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</si>
  <si>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</si>
  <si>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</si>
  <si>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</si>
  <si>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</si>
  <si>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</si>
  <si>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</si>
  <si>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</si>
  <si>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</si>
  <si>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</si>
  <si>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</si>
  <si>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</si>
  <si>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</si>
  <si>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</si>
  <si>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</si>
  <si>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</si>
  <si>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</si>
  <si>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</si>
  <si>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</si>
  <si>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</si>
  <si>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</si>
  <si>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</si>
  <si>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</si>
  <si>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</si>
  <si>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</si>
  <si>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</si>
  <si>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</si>
  <si>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</si>
  <si>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</si>
  <si>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</si>
  <si>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</si>
  <si>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</si>
  <si>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</si>
  <si>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</si>
  <si>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</si>
  <si>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</si>
  <si>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</si>
  <si>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</si>
  <si>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</si>
  <si>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</si>
  <si>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</si>
  <si>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</si>
  <si>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</si>
  <si>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</si>
  <si>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</si>
  <si>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</si>
  <si>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</si>
  <si>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</si>
  <si>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</si>
  <si>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</si>
  <si>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</si>
  <si>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</si>
  <si>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</si>
  <si>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</si>
  <si>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</si>
  <si>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</si>
  <si>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</si>
  <si>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</si>
  <si>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</si>
  <si>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</si>
  <si>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</si>
  <si>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</si>
  <si>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</si>
  <si>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</si>
  <si>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</si>
  <si>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</si>
  <si>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</si>
  <si>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</si>
  <si>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</si>
  <si>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</si>
  <si>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</si>
  <si>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</si>
  <si>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</si>
  <si>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</si>
  <si>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</si>
  <si>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</si>
  <si>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</si>
  <si>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</si>
  <si>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</si>
  <si>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</si>
  <si>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</si>
  <si>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</si>
  <si>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</si>
  <si>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</si>
  <si>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</si>
  <si>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</si>
  <si>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</si>
  <si>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</si>
  <si>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</si>
  <si>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</si>
  <si>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</si>
  <si>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</si>
  <si>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</si>
  <si>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</si>
  <si>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</si>
  <si>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</si>
  <si>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</si>
  <si>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</si>
  <si>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</si>
  <si>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</si>
  <si>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</si>
  <si>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</si>
  <si>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</si>
  <si>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</si>
  <si>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</si>
  <si>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</si>
  <si>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</si>
  <si>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</si>
  <si>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</si>
  <si>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</si>
  <si>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</si>
  <si>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</si>
  <si>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</si>
  <si>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</si>
  <si>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</si>
  <si>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</si>
  <si>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</si>
  <si>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</si>
  <si>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</si>
  <si>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</si>
  <si>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</si>
  <si>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</si>
  <si>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</si>
  <si>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</si>
  <si>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</si>
  <si>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</si>
  <si>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</si>
  <si>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</si>
  <si>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</si>
  <si>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</si>
  <si>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</si>
  <si>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</si>
  <si>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</si>
  <si>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</si>
  <si>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</si>
  <si>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</si>
  <si>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</si>
  <si>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</si>
  <si>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</si>
  <si>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</si>
  <si>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</si>
  <si>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</si>
  <si>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</si>
  <si>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</si>
  <si>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</si>
  <si>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</si>
  <si>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</si>
  <si>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</si>
  <si>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</si>
  <si>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</si>
  <si>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</si>
  <si>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</si>
  <si>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</si>
  <si>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</si>
  <si>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</si>
  <si>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</si>
  <si>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</si>
  <si>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</si>
  <si>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</si>
  <si>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</si>
  <si>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</si>
  <si>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</si>
  <si>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</si>
  <si>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</si>
  <si>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</si>
  <si>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</si>
  <si>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</si>
  <si>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</si>
  <si>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</si>
  <si>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</si>
  <si>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</si>
  <si>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</si>
  <si>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</si>
  <si>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</si>
  <si>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</si>
  <si>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</si>
  <si>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</si>
  <si>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</si>
  <si>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</si>
  <si>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</si>
  <si>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</si>
  <si>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</si>
  <si>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</si>
  <si>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</si>
  <si>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</si>
  <si>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</si>
  <si>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</si>
  <si>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</si>
  <si>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</si>
  <si>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</si>
  <si>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</si>
  <si>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</si>
  <si>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</si>
  <si>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</si>
  <si>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</si>
  <si>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</si>
  <si>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</si>
  <si>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</si>
  <si>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</si>
  <si>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</si>
  <si>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</si>
  <si>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</si>
  <si>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</si>
  <si>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</si>
  <si>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</si>
  <si>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</si>
  <si>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</si>
  <si>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</si>
  <si>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</si>
  <si>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</si>
  <si>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</si>
  <si>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</si>
  <si>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</si>
  <si>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</si>
  <si>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</si>
  <si>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</si>
  <si>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</si>
  <si>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</si>
  <si>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</si>
  <si>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</si>
  <si>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</si>
  <si>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</si>
  <si>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</si>
  <si>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</si>
  <si>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</si>
  <si>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</si>
  <si>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</si>
  <si>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</si>
  <si>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</si>
  <si>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</si>
  <si>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</si>
  <si>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</si>
  <si>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</si>
  <si>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</si>
  <si>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</si>
  <si>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</si>
  <si>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</si>
  <si>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</si>
  <si>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</si>
  <si>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</si>
  <si>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</si>
  <si>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</si>
  <si>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</si>
  <si>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</si>
  <si>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</si>
  <si>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</si>
  <si>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</si>
  <si>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</si>
  <si>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</si>
  <si>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</si>
  <si>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</si>
  <si>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</si>
  <si>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</si>
  <si>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</si>
  <si>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</si>
  <si>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</si>
  <si>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</si>
  <si>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</si>
  <si>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</si>
  <si>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</si>
  <si>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</si>
  <si>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</si>
  <si>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</si>
  <si>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</si>
  <si>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</si>
  <si>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</si>
  <si>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</si>
  <si>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</si>
  <si>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</si>
  <si>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</si>
  <si>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</si>
  <si>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</si>
  <si>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</si>
  <si>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</si>
  <si>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</si>
  <si>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</si>
  <si>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</si>
  <si>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</si>
  <si>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</si>
  <si>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</si>
  <si>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</si>
  <si>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</si>
  <si>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</si>
  <si>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</si>
  <si>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</si>
  <si>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</si>
  <si>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</si>
  <si>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</si>
  <si>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</si>
  <si>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</si>
  <si>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</si>
  <si>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</si>
  <si>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</si>
  <si>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</si>
  <si>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</si>
  <si>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</si>
  <si>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</si>
  <si>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</si>
  <si>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</si>
  <si>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</si>
  <si>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</si>
  <si>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</si>
  <si>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</si>
  <si>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</si>
  <si>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</si>
  <si>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</si>
  <si>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</si>
  <si>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</si>
  <si>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</si>
  <si>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</si>
  <si>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</si>
  <si>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</si>
  <si>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</si>
  <si>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</si>
  <si>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</si>
  <si>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</si>
  <si>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</si>
  <si>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</si>
  <si>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</si>
  <si>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</si>
  <si>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</si>
  <si>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</si>
  <si>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</si>
  <si>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</si>
  <si>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</si>
  <si>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</si>
  <si>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</si>
  <si>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</si>
  <si>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</si>
  <si>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</si>
  <si>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</si>
  <si>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</si>
  <si>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</si>
  <si>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</si>
  <si>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</si>
  <si>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</si>
  <si>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</si>
  <si>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</si>
  <si>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</si>
  <si>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</si>
  <si>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</si>
  <si>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</si>
  <si>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</si>
  <si>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</si>
  <si>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</si>
  <si>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</si>
  <si>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</si>
  <si>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</si>
  <si>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</si>
  <si>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</si>
  <si>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</si>
  <si>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</si>
  <si>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</si>
  <si>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</si>
  <si>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</si>
  <si>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</si>
  <si>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</si>
  <si>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</si>
  <si>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</si>
  <si>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</si>
  <si>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</si>
  <si>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</si>
  <si>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</si>
  <si>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</si>
  <si>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</si>
  <si>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</si>
  <si>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</si>
  <si>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</si>
  <si>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</si>
  <si>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</si>
  <si>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</si>
  <si>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</si>
  <si>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</si>
  <si>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</si>
  <si>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</si>
  <si>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</si>
  <si>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</si>
  <si>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</si>
  <si>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</si>
  <si>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</si>
  <si>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</si>
  <si>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</si>
  <si>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</si>
  <si>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</si>
  <si>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</si>
  <si>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</si>
  <si>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</si>
  <si>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</si>
  <si>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</si>
  <si>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</si>
  <si>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</si>
  <si>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</si>
  <si>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</si>
  <si>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</si>
  <si>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</si>
  <si>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</si>
  <si>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</si>
  <si>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</si>
  <si>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</si>
  <si>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</si>
  <si>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</si>
  <si>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</si>
  <si>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</si>
  <si>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</si>
  <si>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</si>
  <si>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</si>
  <si>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</si>
  <si>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</si>
  <si>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</si>
  <si>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</si>
  <si>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</si>
  <si>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</si>
  <si>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</si>
  <si>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</si>
  <si>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</si>
  <si>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</si>
  <si>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</si>
  <si>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</si>
  <si>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</si>
  <si>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</si>
  <si>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</si>
  <si>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</si>
  <si>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</si>
  <si>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</si>
  <si>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</si>
  <si>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</si>
  <si>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</si>
  <si>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</si>
  <si>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</si>
  <si>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</si>
  <si>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</si>
  <si>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</si>
  <si>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</si>
  <si>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</si>
  <si>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</si>
  <si>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</si>
  <si>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</si>
  <si>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</si>
  <si>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</si>
  <si>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</si>
  <si>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</si>
  <si>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</si>
  <si>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</si>
  <si>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</si>
  <si>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</si>
  <si>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</si>
  <si>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</si>
  <si>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</si>
  <si>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</si>
  <si>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</si>
  <si>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</si>
  <si>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</si>
  <si>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</si>
  <si>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</si>
  <si>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</si>
  <si>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</si>
  <si>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</si>
  <si>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</si>
  <si>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</si>
  <si>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</si>
  <si>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</si>
  <si>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</si>
  <si>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</si>
  <si>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</si>
  <si>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</si>
  <si>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</si>
  <si>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</si>
  <si>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</si>
  <si>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</si>
  <si>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</si>
  <si>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</si>
  <si>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</si>
  <si>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</si>
  <si>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</si>
  <si>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</si>
  <si>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</si>
  <si>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</si>
  <si>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</si>
  <si>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</si>
  <si>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</si>
  <si>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</si>
  <si>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</si>
  <si>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</si>
  <si>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</si>
  <si>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</si>
  <si>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</si>
  <si>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</si>
  <si>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</si>
  <si>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</si>
  <si>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</si>
  <si>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</si>
  <si>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</si>
  <si>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</si>
  <si>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</si>
  <si>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</si>
  <si>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</si>
  <si>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</si>
  <si>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</si>
  <si>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</si>
  <si>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</si>
  <si>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</si>
  <si>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</si>
  <si>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</si>
  <si>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</si>
  <si>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</si>
  <si>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</si>
  <si>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</si>
  <si>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</si>
  <si>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</si>
  <si>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</si>
  <si>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</si>
  <si>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</si>
  <si>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</si>
  <si>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</si>
  <si>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</si>
  <si>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</si>
  <si>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</si>
  <si>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</si>
  <si>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</si>
  <si>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</si>
  <si>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</si>
  <si>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</si>
  <si>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</si>
  <si>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</si>
  <si>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</si>
  <si>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</si>
  <si>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</si>
  <si>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</si>
  <si>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</si>
  <si>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</si>
  <si>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</si>
  <si>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</si>
  <si>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</si>
  <si>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</si>
  <si>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</si>
  <si>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</si>
  <si>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</si>
  <si>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</si>
  <si>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</si>
  <si>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</si>
  <si>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</si>
  <si>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</si>
  <si>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</si>
  <si>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</si>
  <si>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</si>
  <si>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</si>
  <si>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</si>
  <si>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</si>
  <si>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</si>
  <si>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</si>
  <si>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</si>
  <si>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</si>
  <si>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</si>
  <si>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</si>
  <si>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</si>
  <si>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</si>
  <si>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</si>
  <si>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</si>
  <si>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</si>
  <si>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</si>
  <si>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</si>
  <si>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</si>
  <si>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</si>
  <si>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</si>
  <si>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</si>
  <si>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</si>
  <si>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</si>
  <si>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</si>
  <si>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</si>
  <si>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</si>
  <si>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</si>
  <si>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</si>
  <si>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</si>
  <si>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</si>
  <si>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</si>
  <si>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</si>
  <si>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</si>
  <si>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</si>
  <si>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</si>
  <si>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</si>
  <si>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</si>
  <si>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</si>
  <si>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</si>
  <si>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</si>
  <si>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</si>
  <si>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</si>
  <si>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</si>
  <si>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</si>
  <si>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</si>
  <si>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</si>
  <si>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</si>
  <si>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</si>
  <si>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</si>
  <si>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</si>
  <si>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</si>
  <si>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</si>
  <si>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</si>
  <si>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</si>
  <si>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</si>
  <si>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</si>
  <si>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</si>
  <si>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</si>
  <si>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</si>
  <si>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</si>
  <si>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</si>
  <si>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</si>
  <si>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</si>
  <si>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</si>
  <si>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</si>
  <si>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</si>
  <si>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</si>
  <si>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</si>
  <si>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</si>
  <si>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</si>
  <si>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</si>
  <si>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</si>
  <si>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</si>
  <si>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</si>
  <si>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</si>
  <si>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</si>
  <si>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</si>
  <si>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</si>
  <si>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</si>
  <si>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</si>
  <si>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</si>
  <si>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</si>
  <si>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</si>
  <si>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</si>
  <si>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</si>
  <si>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</si>
  <si>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</si>
  <si>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</si>
  <si>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</si>
  <si>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</si>
  <si>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</si>
  <si>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</si>
  <si>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</si>
  <si>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</si>
  <si>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</si>
  <si>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</si>
  <si>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</si>
  <si>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</si>
  <si>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</si>
  <si>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</si>
  <si>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</si>
  <si>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</si>
  <si>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</si>
  <si>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</si>
  <si>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</si>
  <si>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</si>
  <si>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</si>
  <si>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</si>
  <si>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</si>
  <si>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</si>
  <si>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</si>
  <si>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</si>
  <si>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</si>
  <si>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</si>
  <si>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</si>
  <si>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</si>
  <si>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</si>
  <si>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</si>
  <si>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</si>
  <si>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</si>
  <si>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</si>
  <si>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</si>
  <si>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</si>
  <si>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</si>
  <si>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</si>
  <si>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</si>
  <si>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</si>
  <si>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</si>
  <si>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</si>
  <si>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</si>
  <si>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</si>
  <si>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</si>
  <si>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</si>
  <si>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</si>
  <si>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</si>
  <si>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</si>
  <si>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</si>
  <si>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</si>
  <si>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</si>
  <si>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</si>
  <si>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</si>
  <si>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</si>
  <si>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</si>
  <si>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</si>
  <si>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</si>
  <si>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</si>
  <si>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</si>
  <si>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</si>
  <si>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</si>
  <si>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</si>
  <si>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</si>
  <si>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</si>
  <si>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</si>
  <si>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</si>
  <si>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</si>
  <si>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</si>
  <si>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</si>
  <si>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</si>
  <si>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</si>
  <si>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</si>
  <si>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</si>
  <si>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</si>
  <si>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</si>
  <si>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</si>
  <si>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</si>
  <si>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</si>
  <si>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</si>
  <si>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</si>
  <si>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</si>
  <si>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</si>
  <si>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</si>
  <si>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</si>
  <si>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</si>
  <si>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</si>
  <si>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</si>
  <si>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</si>
  <si>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</si>
  <si>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</si>
  <si>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</si>
  <si>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</si>
  <si>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</si>
  <si>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</si>
  <si>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</si>
  <si>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</si>
  <si>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</si>
  <si>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</si>
  <si>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</si>
  <si>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</si>
  <si>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</si>
  <si>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</si>
  <si>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</si>
  <si>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</si>
  <si>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</si>
  <si>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</si>
  <si>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</si>
  <si>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</si>
  <si>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</si>
  <si>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</si>
  <si>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</si>
  <si>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</si>
  <si>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</si>
  <si>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</si>
  <si>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</si>
  <si>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</si>
  <si>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</si>
  <si>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</si>
  <si>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</si>
  <si>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</si>
  <si>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</si>
  <si>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</si>
  <si>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</si>
  <si>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</si>
  <si>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</si>
  <si>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</si>
  <si>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</si>
  <si>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</si>
  <si>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</si>
  <si>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</si>
  <si>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</si>
  <si>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</si>
  <si>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</si>
  <si>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</si>
  <si>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</si>
  <si>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</si>
  <si>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</si>
  <si>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</si>
  <si>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</si>
  <si>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</si>
  <si>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</si>
  <si>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</si>
  <si>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</si>
  <si>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</si>
  <si>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</si>
  <si>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</si>
  <si>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</si>
  <si>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</si>
  <si>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</si>
  <si>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</si>
  <si>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</si>
  <si>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</si>
  <si>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</si>
  <si>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</si>
  <si>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</si>
  <si>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</si>
  <si>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</si>
  <si>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</si>
  <si>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</si>
  <si>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</si>
  <si>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</si>
  <si>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</si>
  <si>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</si>
  <si>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</si>
  <si>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</si>
  <si>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</si>
  <si>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</si>
  <si>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</si>
  <si>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</si>
  <si>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</si>
  <si>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</si>
  <si>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</si>
  <si>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</si>
  <si>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</si>
  <si>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</si>
  <si>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</si>
  <si>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</si>
  <si>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</si>
  <si>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</si>
  <si>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</si>
  <si>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</si>
  <si>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</si>
  <si>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</si>
  <si>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</si>
  <si>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</si>
  <si>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</si>
  <si>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</si>
  <si>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</si>
  <si>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</si>
  <si>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</si>
  <si>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</si>
  <si>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</si>
  <si>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</si>
  <si>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</si>
  <si>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</si>
  <si>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</si>
  <si>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</si>
  <si>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</si>
  <si>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</si>
  <si>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</si>
  <si>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</si>
  <si>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</si>
  <si>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</si>
  <si>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</si>
  <si>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</si>
  <si>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</si>
  <si>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</si>
  <si>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</si>
  <si>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</si>
  <si>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</si>
  <si>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</si>
  <si>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</si>
  <si>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</si>
  <si>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</si>
  <si>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</si>
  <si>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</si>
  <si>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</si>
  <si>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</si>
  <si>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</si>
  <si>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</si>
  <si>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</si>
  <si>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</si>
  <si>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</si>
  <si>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</si>
  <si>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</si>
  <si>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</si>
  <si>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</si>
  <si>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</si>
  <si>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</si>
  <si>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</si>
  <si>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</si>
  <si>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</si>
  <si>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</si>
  <si>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</si>
  <si>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</si>
  <si>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</si>
  <si>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</si>
  <si>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</si>
  <si>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</si>
  <si>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</si>
  <si>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</si>
  <si>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</si>
  <si>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</si>
  <si>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</si>
  <si>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</si>
  <si>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</si>
  <si>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</si>
  <si>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</si>
  <si>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</si>
  <si>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</si>
  <si>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</si>
  <si>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</si>
  <si>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</si>
  <si>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</si>
  <si>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</si>
  <si>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</si>
  <si>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</si>
  <si>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</si>
  <si>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</si>
  <si>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</si>
  <si>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</si>
  <si>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</si>
  <si>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</si>
  <si>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</si>
  <si>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</si>
  <si>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</si>
  <si>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</si>
  <si>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</si>
  <si>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</si>
  <si>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</si>
  <si>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</si>
  <si>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</si>
  <si>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</si>
  <si>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</si>
  <si>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</si>
  <si>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</si>
  <si>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</si>
  <si>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</si>
  <si>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</si>
  <si>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</si>
  <si>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</si>
  <si>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</si>
  <si>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</si>
  <si>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</si>
  <si>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</si>
  <si>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</si>
  <si>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</si>
  <si>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</si>
  <si>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</si>
  <si>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</si>
  <si>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</si>
  <si>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</si>
  <si>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</si>
  <si>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</si>
  <si>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</si>
  <si>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</si>
  <si>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</si>
  <si>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</si>
  <si>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</si>
  <si>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</si>
  <si>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</si>
  <si>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</si>
  <si>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</si>
  <si>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</si>
  <si>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</si>
  <si>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</si>
  <si>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</si>
  <si>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</si>
  <si>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</si>
  <si>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</si>
  <si>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</si>
  <si>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</si>
  <si>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</si>
  <si>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</si>
  <si>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</si>
  <si>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</si>
  <si>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</si>
  <si>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</si>
  <si>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</si>
  <si>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</si>
  <si>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</si>
  <si>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</si>
  <si>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</si>
  <si>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</si>
  <si>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</si>
  <si>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</si>
  <si>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</si>
  <si>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</si>
  <si>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</si>
  <si>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</si>
  <si>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</si>
  <si>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</si>
  <si>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</si>
  <si>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</si>
  <si>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</si>
  <si>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</si>
  <si>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</si>
  <si>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</si>
  <si>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</si>
  <si>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</si>
  <si>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</si>
  <si>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</si>
  <si>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</si>
  <si>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</si>
  <si>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</si>
  <si>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</si>
  <si>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</si>
  <si>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</si>
  <si>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</si>
  <si>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</si>
  <si>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</si>
  <si>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</si>
  <si>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</si>
  <si>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</si>
  <si>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</si>
  <si>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</si>
  <si>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</si>
  <si>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</si>
  <si>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</si>
  <si>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</si>
  <si>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</si>
  <si>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</si>
  <si>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</si>
  <si>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</si>
  <si>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</si>
  <si>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</si>
  <si>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</si>
  <si>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</si>
  <si>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</si>
  <si>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</si>
  <si>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</si>
  <si>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</si>
  <si>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</si>
  <si>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</si>
  <si>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</si>
  <si>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</si>
  <si>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</si>
  <si>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</si>
  <si>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</si>
  <si>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</si>
  <si>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</si>
  <si>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</si>
  <si>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</si>
  <si>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</si>
  <si>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</si>
  <si>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</si>
  <si>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</si>
  <si>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</si>
  <si>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</si>
  <si>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</si>
  <si>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</si>
  <si>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</si>
  <si>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</si>
  <si>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</si>
  <si>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</si>
  <si>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</si>
  <si>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</si>
  <si>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</si>
  <si>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</si>
  <si>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</si>
  <si>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</si>
  <si>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</si>
  <si>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</si>
  <si>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</si>
  <si>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</si>
  <si>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</si>
  <si>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</si>
  <si>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</si>
  <si>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</si>
  <si>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</si>
  <si>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</si>
  <si>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</si>
  <si>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</si>
  <si>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</si>
  <si>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</si>
  <si>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</si>
  <si>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</si>
  <si>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</si>
  <si>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</si>
  <si>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</si>
  <si>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</si>
  <si>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</si>
  <si>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</si>
  <si>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</si>
  <si>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</si>
  <si>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</si>
  <si>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</si>
  <si>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</si>
  <si>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</si>
  <si>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</si>
  <si>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</si>
  <si>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</si>
  <si>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</si>
  <si>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</si>
  <si>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</si>
  <si>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</si>
  <si>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</si>
  <si>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</si>
  <si>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</si>
  <si>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</si>
  <si>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</si>
  <si>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</si>
  <si>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PCM-20251002-00000492</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</si>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</sst>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269.36338356481428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15.742399768518226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5.9841898146260064E-2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2.0362731484055985E-2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45932.31180949074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45932.31180949074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45932.31180949074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45932.31180949074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45932.31180949074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45932.31180949074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45932.31180949074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45932.31180949074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45932.31180949074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45932.31180949074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45932.31180949074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45932.31180949074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45932.31180949074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45932.31180949074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45932.31180949074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45932.31180949074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45932.31180949074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45932.31180949074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45932.31180949074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45932.31180949074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45932.31180949074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45932.31180949074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45932.31180949074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45932.31180949074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45932.31180949074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45932.31180949074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45932.31180949074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45932.31180949074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45932.31180949074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45932.31180949074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45932.31180949074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45932.31180949074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45932.31180949074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45932.31180949074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45932.31180949074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45932.31180949074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45932.31180949074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45932.31180949074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45932.31180949074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45932.31180949074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45932.31180949074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45932.31180949074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45932.31180949074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45932.31180949074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45932.31180949074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45932.31180949074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45932.31180949074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45932.31180949074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45932.31180949074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45932.31180949074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45932.31180949074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45932.31180949074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45932.31180949074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45932.31180949074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45932.31180949074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45932.31180949074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45932.31180949074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45932.31180949074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45932.31180949074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45932.31180949074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45932.31180949074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45932.31180949074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45932.31180949074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45932.31180949074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45932.31180949074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45932.31180949074</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240.66002708332962</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125.58472615740902</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107.31197152777895</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9.0862423611106351</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0.1448997685147333</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45932.31180949074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45932.31180949074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45932.31180949074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45932.31180949074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45932.31180949074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45932.31180949074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45932.31180949074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45932.31180949074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45932.31180949074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45932.31180949074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45932.31180949074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45932.31180949074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45932.31180949074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45932.31180949074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45932.31180949074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45932.31180949074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45932.31180949074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45932.31180949074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45932.31180949074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45932.31180949074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45932.31180949074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45932.31180949074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45932.31180949074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45932.31180949074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45932.31180949074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45932.31180949074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45932.31180949074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45932.31180949074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45932.31180949074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45932.31180949074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45932.31180949074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45932.31180949074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45932.31180949074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45932.31180949074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45932.31180949074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45932.31180949074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45932.31180949074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45932.31180949074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45932.31180949074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45932.31180949074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45932.31180949074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45932.31180949074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45932.31180949074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45932.31180949074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45932.31180949074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45932.31180949074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45932.31180949074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45932.31180949074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45932.31180949074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45932.31180949074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45932.31180949074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45932.31180949074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45932.31180949074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45932.31180949074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45932.31180949074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45932.31180949074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45932.31180949074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45932.31180949074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45932.31180949074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45932.31180949074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45932.31180949074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45932.31180949074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45932.31180949074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45932.31180949074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45932.31180949074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45932.31180949074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45932.31180949074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45932.31180949074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45932.31180949074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45932.31180949074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45932.31180949074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45932.31180949074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45932.31180949074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45932.31180949074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45932.31180949074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45932.31180949074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45932.31180949074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45932.31180949074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45932.31180949074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45932.31180949074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45932.31180949074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45932.31180949074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45932.31180949074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45932.31180949074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45932.31180949074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45932.31180949074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45932.31180949074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45932.31180949074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45932.31180949074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45932.31180949074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45932.31180949074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45932.31180949074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45932.31180949074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45932.31180949074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45932.31180949074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45932.31180949074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45932.31180949074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45932.31180949074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45932.31180949074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45932.31180949074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45932.31180949074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45932.31180949074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45932.31180949074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45932.31180949074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45932.31180949074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45932.31180949074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45932.31180949074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45932.31180949074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45932.31180949074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45932.31180949074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45932.31180949074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45932.31180949074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45932.31180949074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45932.31180949074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45932.31180949074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45932.31180949074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45932.31180949074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45932.31180949074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45932.31180949074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45932.31180949074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45932.31180949074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45932.31180949074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45932.31180949074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45932.31180949074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45932.31180949074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45932.31180949074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45932.31180949074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45932.31180949074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45932.31180949074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45932.31180949074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45932.31180949074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45932.31180949074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45932.31180949074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45932.31180949074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45932.31180949074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45932.31180949074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45932.31180949074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45932.31180949074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45932.31180949074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45932.31180949074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45932.31180949074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45932.31180949074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45932.31180949074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45932.31180949074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45932.31180949074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45932.31180949074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45932.31180949074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45932.31180949074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45932.31180949074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45932.31180949074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45932.31180949074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45932.31180949074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45932.31180949074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45932.31180949074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45932.31180949074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45932.31180949074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45932.31180949074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45932.31180949074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45932.31180949074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45932.31180949074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45932.31180949074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45932.31180949074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45932.31180949074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45932.31180949074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45932.31180949074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45932.31180949074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45932.31180949074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45932.31180949074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45932.31180949074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45932.31180949074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45932.31180949074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45932.31180949074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45932.31180949074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45932.31180949074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45932.31180949074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45932.31180949074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45932.31180949074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45932.31180949074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45932.31180949074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45932.31180949074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45932.31180949074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45932.31180949074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45932.31180949074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45932.31180949074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45932.31180949074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45932.31180949074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45932.31180949074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45932.31180949074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45932.31180949074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45932.31180949074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45932.31180949074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45932.31180949074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45932.31180949074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45932.31180949074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45932.31180949074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45932.31180949074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45932.31180949074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45932.31180949074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45932.31180949074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45932.31180949074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45932.31180949074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45932.31180949074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45932.31180949074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45932.31180949074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45932.31180949074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45932.31180949074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45932.31180949074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45932.31180949074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45932.31180949074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45932.31180949074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45932.31180949074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45932.31180949074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45932.31180949074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45932.31180949074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45932.31180949074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45932.31180949074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45932.31180949074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45932.31180949074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45932.31180949074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45932.31180949074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45932.31180949074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45932.31180949074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45932.31180949074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45932.31180949074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45932.31180949074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45932.31180949074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45932.31180949074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45932.31180949074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45932.31180949074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45932.31180949074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45932.31180949074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45932.31180949074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45932.31180949074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45932.31180949074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45932.31180949074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45932.31180949074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45932.31180949074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45932.31180949074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45932.31180949074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45932.31180949074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45932.31180949074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45932.31180949074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45932.31180949074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45932.31180949074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45932.31180949074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45932.31180949074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45932.31180949074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45932.31180949074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45932.31180949074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45932.31180949074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45932.31180949074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45932.31180949074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45932.31180949074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45932.31180949074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45932.31180949074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45932.31180949074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45932.31180949074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45932.31180949074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45932.31180949074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45932.31180949074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45932.31180949074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45932.31180949074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45932.31180949074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45932.31180949074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45932.31180949074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45932.31180949074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45932.31180949074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45932.31180949074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45932.31180949074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45932.31180949074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45932.31180949074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45932.31180949074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45932.31180949074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45932.31180949074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45932.31180949074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45932.31180949074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45932.31180949074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45932.31180949074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45932.31180949074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45932.31180949074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45932.31180949074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45932.31180949074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45932.31180949074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45932.31180949074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45932.31180949074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45932.31180949074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45932.31180949074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45932.31180949074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45932.31180949074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45932.31180949074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45932.31180949074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45932.31180949074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45932.31180949074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45932.31180949074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45932.31180949074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45932.31180949074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45932.31180949074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45932.31180949074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45932.31180949074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45932.31180949074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45932.31180949074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45932.31180949074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45932.31180949074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45932.31180949074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45932.31180949074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45932.31180949074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45932.31180949074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45932.31180949074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45932.31180949074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45932.31180949074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45932.31180949074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45932.31180949074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45932.31180949074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45932.31180949074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45932.31180949074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45932.31180949074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45932.31180949074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45932.31180949074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45932.31180949074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45932.31180949074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45932.31180949074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45932.31180949074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45932.31180949074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45932.31180949074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45932.31180949074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45932.31180949074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45932.31180949074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45932.31180949074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45932.31180949074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45932.31180949074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45932.31180949074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45932.31180949074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45932.31180949074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45932.31180949074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45932.31180949074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45932.31180949074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45932.31180949074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45932.31180949074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45932.31180949074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45932.31180949074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45932.31180949074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45932.31180949074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45932.31180949074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45932.31180949074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45932.31180949074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45932.31180949074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45932.31180949074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45932.31180949074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45932.31180949074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45932.31180949074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45932.31180949074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45932.31180949074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45932.31180949074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45932.31180949074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45932.31180949074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45932.31180949074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45932.31180949074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45932.31180949074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45932.31180949074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45932.31180949074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45932.31180949074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45932.31180949074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45932.31180949074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45932.31180949074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45932.31180949074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45932.31180949074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45932.31180949074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45932.31180949074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45932.31180949074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45932.31180949074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45932.31180949074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45932.31180949074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45932.31180949074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45932.31180949074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45932.31180949074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45932.31180949074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45932.31180949074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45932.31180949074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45932.31180949074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45932.31180949074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45932.31180949074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45932.31180949074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45932.31180949074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45932.31180949074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45932.31180949074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45932.31180949074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45932.31180949074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45932.31180949074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45932.31180949074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45932.31180949074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45932.31180949074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45932.31180949074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45932.31180949074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45932.31180949074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45932.31180949074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45932.31180949074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45932.31180949074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45932.31180949074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45932.31180949074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45932.31180949074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45932.31180949074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45932.31180949074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45932.31180949074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45932.31180949074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45932.31180949074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45932.31180949074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45932.31180949074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45932.31180949074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45932.31180949074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45932.31180949074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45932.31180949074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45932.31180949074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45932.31180949074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45932.31180949074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45932.31180949074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45932.31180949074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45932.31180949074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45932.31180949074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45932.31180949074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45932.31180949074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45932.31180949074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45932.31180949074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45932.31180949074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45932.31180949074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45932.31180949074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45932.31180949074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45932.31180949074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45932.31180949074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45932.31180949074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45932.31180949074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45932.31180949074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45932.31180949074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45932.31180949074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45932.31180949074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45932.31180949074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45932.31180949074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45932.31180949074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45932.31180949074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45932.31180949074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45932.31180949074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45932.31180949074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45932.31180949074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45932.31180949074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45932.31180949074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45932.31180949074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45932.31180949074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45932.31180949074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45932.31180949074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45932.31180949074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45932.31180949074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45932.31180949074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45932.31180949074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45932.31180949074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45932.31180949074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45932.31180949074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45932.31180949074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45932.31180949074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45932.31180949074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45932.31180949074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45932.31180949074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45932.31180949074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45932.31180949074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45932.31180949074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45932.31180949074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45932.31180949074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45932.31180949074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45932.31180949074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45932.31180949074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45932.31180949074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45932.31180949074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45932.31180949074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45932.31180949074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45932.31180949074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45932.31180949074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45932.31180949074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45932.31180949074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45932.31180949074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45932.31180949074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45932.31180949074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45932.31180949074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45932.31180949074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45932.31180949074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45932.31180949074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45932.31180949074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45932.31180949074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45932.31180949074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45932.31180949074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45932.31180949074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45932.31180949074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45932.31180949074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45932.31180949074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45932.31180949074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45932.31180949074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45932.31180949074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45932.31180949074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45932.31180949074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45932.31180949074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45932.31180949074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45932.31180949074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45932.31180949074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45932.31180949074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45932.31180949074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45932.31180949074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45932.31180949074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45932.31180949074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45932.31180949074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45932.31180949074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45932.31180949074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45932.31180949074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45932.31180949074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45932.31180949074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45932.31180949074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45932.31180949074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45932.31180949074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45932.31180949074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45932.31180949074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45932.31180949074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45932.31180949074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45932.31180949074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45932.31180949074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45932.31180949074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45932.31180949074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45932.31180949074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45932.31180949074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45932.31180949074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45932.31180949074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45932.31180949074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45932.31180949074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45932.31180949074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45932.31180949074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45932.31180949074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45932.31180949074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45932.31180949074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45932.31180949074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45932.31180949074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45932.31180949074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45932.31180949074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45932.31180949074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45932.31180949074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45932.31180949074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45932.31180949074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45932.31180949074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45932.31180949074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45932.31180949074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45932.31180949074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45932.31180949074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45932.31180949074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45932.31180949074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45932.31180949074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45932.31180949074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45932.31180949074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45932.31180949074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45932.31180949074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45932.31180949074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45932.31180949074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45932.31180949074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45932.31180949074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45932.31180949074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45932.31180949074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45932.31180949074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45932.31180949074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45932.31180949074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45932.31180949074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45932.31180949074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45932.31180949074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45932.31180949074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45932.31180949074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45932.31180949074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45932.31180949074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45932.31180949074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45932.31180949074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45932.31180949074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45932.31180949074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45932.31180949074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45932.31180949074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45932.31180949074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45932.31180949074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45932.31180949074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45932.31180949074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45932.31180949074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45932.31180949074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45932.31180949074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45932.31180949074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45932.31180949074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45932.31180949074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45932.31180949074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45932.31180949074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45932.31180949074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45932.31180949074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45932.31180949074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45932.31180949074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45932.31180949074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45932.31180949074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45932.31180949074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45932.31180949074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45932.31180949074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45932.31180949074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45932.31180949074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45932.31180949074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45932.31180949074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45932.31180949074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45932.31180949074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45932.31180949074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45932.31180949074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45932.31180949074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45932.31180949074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45932.31180949074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45932.31180949074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45932.31180949074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45932.31180949074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45932.31180949074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45932.31180949074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45932.31180949074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45932.31180949074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45932.31180949074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45932.31180949074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45932.31180949074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45932.31180949074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45932.31180949074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45932.31180949074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45932.31180949074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45932.31180949074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45932.31180949074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45932.31180949074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45932.31180949074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45932.31180949074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45932.31180949074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45932.31180949074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45932.31180949074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45932.31180949074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45932.31180949074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45932.31180949074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45932.31180949074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45932.31180949074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45932.31180949074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45932.31180949074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45932.31180949074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45932.31180949074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45932.31180949074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45932.31180949074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45932.31180949074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45932.31180949074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45932.31180949074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45932.31180949074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45932.31180949074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45932.31180949074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45932.31180949074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45932.31180949074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45932.31180949074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45932.31180949074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45932.31180949074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45932.31180949074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45932.31180949074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45932.31180949074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45932.31180949074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45932.31180949074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45932.31180949074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45932.31180949074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45932.31180949074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45932.31180949074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45932.31180949074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45932.31180949074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45932.31180949074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45932.31180949074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45932.31180949074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45932.31180949074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45932.31180949074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45932.31180949074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45932.31180949074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45932.31180949074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45932.31180949074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45932.31180949074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45932.31180949074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45932.31180949074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45932.31180949074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45932.31180949074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45932.31180949074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45932.31180949074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45932.31180949074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45932.31180949074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45932.31180949074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45932.31180949074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45932.31180949074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45932.31180949074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45932.31180949074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45932.31180949074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45932.31180949074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45932.31180949074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45932.31180949074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45932.31180949074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45932.31180949074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45932.31180949074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45932.31180949074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45932.31180949074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45932.31180949074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45932.31180949074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45932.31180949074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45932.31180949074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45932.31180949074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45932.31180949074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45932.31180949074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45932.31180949074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45932.31180949074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45932.31180949074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45932.31180949074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45932.31180949074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45932.31180949074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45932.31180949074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45932.31180949074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45932.31180949074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45932.31180949074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45932.31180949074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45932.31180949074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45932.31180949074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45932.31180949074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45932.31180949074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45932.31180949074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45932.31180949074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45932.31180949074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45932.31180949074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45932.31180949074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45932.31180949074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45932.31180949074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45932.31180949074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45932.31180949074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45932.31180949074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45932.31180949074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45932.31180949074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45932.31180949074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45932.31180949074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45932.31180949074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45932.31180949074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45932.31180949074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45932.31180949074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45932.31180949074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45932.31180949074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45932.31180949074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45932.31180949074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45932.31180949074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45932.31180949074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45932.31180949074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45932.31180949074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45932.31180949074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45932.31180949074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45932.31180949074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45932.31180949074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45932.31180949074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45932.31180949074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45932.31180949074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45932.31180949074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45932.31180949074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45932.31180949074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45932.31180949074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45932.31180949074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45932.31180949074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45932.31180949074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45932.31180949074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45932.31180949074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45932.31180949074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45932.31180949074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45932.31180949074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45932.31180949074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45932.31180949074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45932.31180949074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45932.31180949074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45932.31180949074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45932.31180949074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45932.31180949074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45932.31180949074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45932.31180949074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45932.31180949074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45932.31180949074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45932.31180949074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45932.31180949074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45932.31180949074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45932.31180949074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45932.31180949074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45932.31180949074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45932.31180949074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45932.31180949074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45932.31180949074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45932.31180949074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45932.31180949074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45932.31180949074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45932.31180949074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45932.31180949074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45932.31180949074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45932.31180949074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45932.31180949074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45932.31180949074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45932.31180949074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45932.31180949074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45932.31180949074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45932.31180949074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45932.31180949074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45932.31180949074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45932.31180949074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45932.31180949074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45932.31180949074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45932.31180949074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45932.31180949074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45932.31180949074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45932.31180949074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45932.31180949074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45932.31180949074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45932.31180949074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45932.31180949074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45932.31180949074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45932.31180949074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45932.31180949074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45932.31180949074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45932.31180949074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45932.31180949074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45932.31180949074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45932.31180949074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45932.31180949074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45932.31180949074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45932.31180949074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45932.31180949074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45932.31180949074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45932.31180949074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45932.31180949074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45932.31180949074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45932.31180949074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45932.31180949074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45932.31180949074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45932.31180949074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45932.31180949074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45932.31180949074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45932.31180949074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45932.31180949074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45932.31180949074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45932.31180949074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45932.31180949074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45932.31180949074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45932.31180949074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45932.31180949074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45932.31180949074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45932.31180949074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45932.31180949074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45932.31180949074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45932.31180949074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45932.31180949074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45932.31180949074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45932.31180949074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45932.31180949074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45932.31180949074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45932.31180949074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45932.31180949074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45932.31180949074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45932.31180949074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45932.31180949074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45932.31180949074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45932.31180949074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45932.31180949074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45932.31180949074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45932.31180949074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45932.31180949074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45932.31180949074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45932.31180949074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45932.31180949074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45932.31180949074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45932.31180949074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45932.31180949074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45932.31180949074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45932.31180949074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45932.31180949074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45932.31180949074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45932.31180949074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45932.31180949074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45932.31180949074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45932.31180949074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45932.31180949074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45932.31180949074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45932.31180949074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45932.31180949074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45932.31180949074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45932.31180949074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45932.31180949074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45932.31180949074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45932.31180949074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45932.31180949074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45932.31180949074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45932.31180949074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45932.31180949074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45932.31180949074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45932.31180949074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45932.31180949074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45932.31180949074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45932.31180949074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45932.31180949074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45932.31180949074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45932.31180949074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45932.31180949074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45932.31180949074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45932.31180949074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45932.31180949074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45932.31180949074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45932.31180949074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45932.31180949074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45932.31180949074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45932.31180949074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45932.31180949074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45932.31180949074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45932.31180949074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45932.31180949074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45932.31180949074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45932.31180949074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45932.31180949074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45932.31180949074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45932.31180949074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45932.31180949074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45932.31180949074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45932.31180949074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45932.31180949074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45932.31180949074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45932.31180949074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45932.31180949074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45932.31180949074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45932.31180949074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45932.31180949074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45932.31180949074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45932.31180949074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45932.31180949074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45932.31180949074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45932.31180949074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45932.31180949074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45932.31180949074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45932.31180949074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45932.31180949074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45932.31180949074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45932.31180949074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45932.31180949074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45932.31180949074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45932.31180949074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45932.31180949074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45932.31180949074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45932.31180949074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45932.31180949074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45932.31180949074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45932.31180949074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45932.31180949074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45932.31180949074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45932.31180949074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45932.31180949074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45932.31180949074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45932.31180949074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45932.31180949074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45932.31180949074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45932.31180949074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45932.31180949074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45932.31180949074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45932.31180949074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45932.31180949074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45932.31180949074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45932.31180949074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45932.31180949074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45932.31180949074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45932.31180949074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45932.31180949074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45932.31180949074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45932.31180949074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45932.31180949074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45932.31180949074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45932.31180949074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45932.31180949074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45932.31180949074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45932.31180949074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45932.31180949074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45932.31180949074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45932.31180949074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45932.31180949074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45932.31180949074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45932.31180949074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45932.31180949074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45932.31180949074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45932.31180949074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45932.31180949074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45932.31180949074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45932.31180949074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45932.31180949074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45932.31180949074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45932.31180949074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45932.31180949074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45932.31180949074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45932.31180949074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45932.31180949074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45932.31180949074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45932.31180949074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45932.31180949074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45932.31180949074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45932.31180949074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45932.31180949074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45932.31180949074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45932.31180949074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45932.31180949074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45932.31180949074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45932.31180949074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45932.31180949074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45932.31180949074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45932.31180949074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45932.31180949074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45932.31180949074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45932.31180949074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45932.31180949074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45932.31180949074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45932.31180949074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45932.31180949074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45932.31180949074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45932.31180949074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45932.31180949074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45932.31180949074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45932.31180949074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45932.31180949074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45932.31180949074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45932.31180949074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45932.31180949074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45932.31180949074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45932.31180949074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45932.31180949074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45932.31180949074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45932.31180949074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45932.31180949074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45932.31180949074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45932.31180949074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45932.31180949074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45932.31180949074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45932.31180949074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45932.31180949074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45932.31180949074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45932.31180949074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45932.31180949074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45932.31180949074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45932.31180949074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45932.31180949074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45932.31180949074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45932.31180949074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45932.31180949074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45932.31180949074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45932.31180949074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45932.31180949074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45932.31180949074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45932.31180949074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45932.31180949074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45932.31180949074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45932.31180949074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45932.31180949074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45932.31180949074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45932.31180949074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45932.31180949074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45932.31180949074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45932.31180949074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45932.31180949074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45932.31180949074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45932.31180949074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45932.31180949074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45932.31180949074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45932.31180949074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45932.31180949074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45932.31180949074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45932.31180949074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45932.31180949074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45932.31180949074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45932.31180949074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45932.31180949074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45932.31180949074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45932.31180949074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45932.31180949074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45932.31180949074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45932.31180949074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45932.31180949074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45932.31180949074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45932.31180949074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45932.31180949074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45932.31180949074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45932.31180949074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45932.31180949074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45932.31180949074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45932.31180949074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45932.31180949074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45932.31180949074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45932.31180949074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45932.31180949074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45932.31180949074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45932.31180949074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45932.31180949074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45932.31180949074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45932.31180949074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45932.31180949074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45932.31180949074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45932.31180949074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45932.31180949074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45932.31180949074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45932.31180949074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45932.31180949074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45932.31180949074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45932.31180949074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45932.31180949074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45932.31180949074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45932.31180949074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45932.31180949074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45932.31180949074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45932.31180949074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45932.31180949074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45932.31180949074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45932.31180949074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45932.31180949074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45932.31180949074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45932.31180949074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45932.31180949074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45932.31180949074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45932.31180949074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45932.31180949074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45932.31180949074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45932.31180949074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45932.31180949074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45932.31180949074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45932.31180949074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45932.31180949074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45932.31180949074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45932.31180949074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45932.31180949074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45932.31180949074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45932.31180949074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45932.31180949074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45932.31180949074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45932.31180949074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45932.31180949074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45932.31180949074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45932.31180949074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45932.31180949074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45932.31180949074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45932.31180949074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45932.31180949074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45932.31180949074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45932.31180949074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45932.31180949074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45932.31180949074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45932.31180949074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45932.31180949074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45932.31180949074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45932.31180949074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45932.31180949074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45932.31180949074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45932.31180949074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45932.31180949074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45932.31180949074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45932.31180949074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45932.31180949074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45932.31180949074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45932.31180949074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45932.31180949074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45932.31180949074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45932.31180949074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45932.31180949074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45932.31180949074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45932.31180949074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45932.31180949074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45932.31180949074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45932.31180949074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45932.31180949074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45932.31180949074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45932.31180949074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45932.31180949074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45932.31180949074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45932.31180949074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45932.31180949074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45932.31180949074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45932.31180949074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45932.31180949074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45932.31180949074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45932.31180949074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45932.31180949074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45932.31180949074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45932.31180949074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45932.31180949074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45932.31180949074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45932.31180949074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45932.31180949074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45932.31180949074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45932.31180949074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45932.31180949074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45932.31180949074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45932.31180949074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45932.31180949074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45932.31180949074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45932.31180949074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45932.31180949074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45932.31180949074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45932.31180949074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45932.31180949074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45932.31180949074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45932.31180949074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45932.31180949074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45932.31180949074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45932.31180949074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45932.31180949074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45932.31180949074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45932.31180949074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45932.31180949074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45932.31180949074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45932.31180949074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45932.31180949074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45932.31180949074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45932.31180949074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45932.31180949074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45932.31180949074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45932.31180949074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45932.31180949074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45932.31180949074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45932.31180949074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45932.31180949074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45932.31180949074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45932.31180949074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45932.31180949074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45932.31180949074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45932.31180949074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45932.31180949074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45932.31180949074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45932.31180949074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45932.31180949074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45932.31180949074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45932.31180949074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45932.31180949074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45932.31180949074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45932.31180949074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45932.31180949074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45932.31180949074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45932.31180949074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45932.31180949074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45932.31180949074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45932.31180949074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45932.31180949074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45932.31180949074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45932.31180949074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45932.31180949074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45932.31180949074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45932.31180949074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45932.31180949074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45932.31180949074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45932.31180949074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45932.31180949074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45932.31180949074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45932.31180949074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45932.31180949074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45932.31180949074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45932.31180949074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45932.31180949074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45932.31180949074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45932.31180949074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45932.31180949074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45932.31180949074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45932.31180949074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45932.31180949074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45932.31180949074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45932.31180949074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45932.31180949074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45932.31180949074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45932.31180949074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45932.31180949074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45932.31180949074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45932.31180949074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45932.31180949074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45932.31180949074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45932.31180949074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45932.31180949074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45932.31180949074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45932.31180949074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45932.31180949074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45932.31180949074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45932.31180949074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45932.31180949074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45932.31180949074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45932.31180949074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45932.31180949074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45932.31180949074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45932.31180949074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45932.31180949074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45932.31180949074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45932.31180949074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45932.31180949074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45932.31180949074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45932.31180949074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45932.31180949074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45932.31180949074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45932.31180949074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45932.31180949074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45932.31180949074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45932.31180949074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45932.31180949074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45932.31180949074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45932.31180949074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45932.31180949074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45932.31180949074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45932.31180949074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45932.31180949074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45932.31180949074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45932.31180949074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45932.31180949074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45932.31180949074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45932.31180949074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45932.31180949074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45932.31180949074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45932.31180949074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45932.31180949074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45932.31180949074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45932.31180949074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45932.31180949074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45932.31180949074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45932.31180949074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45932.31180949074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45932.31180949074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45932.31180949074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45932.31180949074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45932.31180949074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45932.31180949074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45932.31180949074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45932.31180949074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45932.31180949074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45932.31180949074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45932.31180949074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45932.31180949074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45932.31180949074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45932.31180949074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45932.31180949074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45932.31180949074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45932.31180949074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45932.31180949074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45932.31180949074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45932.31180949074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45932.31180949074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45932.31180949074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45932.31180949074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45932.31180949074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45932.31180949074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45932.31180949074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45932.31180949074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45932.31180949074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45932.31180949074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45932.31180949074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45932.31180949074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45932.31180949074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45932.31180949074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45932.31180949074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45932.31180949074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45932.31180949074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45932.31180949074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45932.31180949074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45932.31180949074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45932.31180949074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45932.31180949074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45932.31180949074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45932.31180949074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45932.31180949074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45932.31180949074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45932.31180949074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45932.31180949074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45932.31180949074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45932.31180949074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45932.31180949074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45932.31180949074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45932.31180949074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45932.31180949074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45932.31180949074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45932.31180949074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45932.31180949074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45932.31180949074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45932.31180949074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45932.31180949074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45932.31180949074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45932.31180949074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45932.31180949074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45932.31180949074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45932.31180949074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45932.31180949074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45932.31180949074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45932.31180949074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45932.31180949074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45932.31180949074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45932.31180949074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45932.31180949074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45932.31180949074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45932.31180949074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45932.31180949074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45932.31180949074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45932.31180949074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45932.31180949074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45932.31180949074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45932.31180949074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45932.31180949074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45932.31180949074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45932.31180949074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45932.31180949074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45932.31180949074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45932.31180949074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45932.31180949074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45932.31180949074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45932.31180949074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45932.31180949074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45932.31180949074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45932.31180949074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45932.31180949074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45932.31180949074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45932.31180949074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45932.31180949074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45932.31180949074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45932.31180949074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45932.31180949074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45932.31180949074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45932.31180949074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45932.31180949074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45932.31180949074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45932.31180949074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45932.31180949074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45932.31180949074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45932.31180949074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45932.31180949074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45932.31180949074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45932.31180949074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45932.31180949074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45932.31180949074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45932.31180949074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45932.31180949074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45932.31180949074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45932.31180949074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45932.31180949074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45932.31180949074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45932.31180949074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45932.31180949074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45932.31180949074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45932.31180949074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45932.31180949074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45932.31180949074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45932.31180949074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45932.31180949074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45932.31180949074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45932.31180949074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45932.31180949074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45932.31180949074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45932.31180949074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45932.31180949074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45932.31180949074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45932.31180949074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45932.31180949074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45932.31180949074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45932.31180949074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45932.31180949074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45932.31180949074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45932.31180949074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45932.31180949074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45932.31180949074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45932.31180949074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45932.31180949074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45932.31180949074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45932.31180949074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45932.31180949074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45932.31180949074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45932.31180949074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45932.31180949074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45932.31180949074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45932.31180949074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45932.31180949074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45932.31180949074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45932.31180949074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45932.31180949074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45932.31180949074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45932.31180949074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45932.31180949074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45932.31180949074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45932.31180949074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45932.31180949074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45932.31180949074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45932.31180949074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45932.31180949074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45932.31180949074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45932.31180949074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45932.31180949074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45932.31180949074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45932.31180949074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45932.31180949074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45932.31180949074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45932.31180949074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45932.31180949074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45932.31180949074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45932.31180949074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45932.31180949074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45932.31180949074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45932.31180949074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45932.31180949074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45932.31180949074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45932.31180949074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45932.31180949074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45932.31180949074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45932.31180949074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45932.31180949074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45932.31180949074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45932.31180949074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45932.31180949074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45932.31180949074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45932.31180949074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45932.31180949074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45932.31180949074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45932.31180949074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45932.31180949074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45932.31180949074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45932.31180949074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45932.31180949074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45932.31180949074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45932.31180949074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45932.31180949074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45932.31180949074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45932.31180949074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45932.31180949074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45932.31180949074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45932.31180949074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45932.31180949074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45932.31180949074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45932.31180949074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45932.31180949074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45932.31180949074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45932.31180949074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45932.31180949074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45932.31180949074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45932.31180949074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45932.31180949074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45932.31180949074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45932.31180949074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45932.31180949074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45932.31180949074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45932.31180949074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45932.31180949074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45932.31180949074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45932.31180949074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45932.31180949074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45932.31180949074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45932.31180949074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45932.31180949074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45932.31180949074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45932.31180949074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45932.31180949074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45932.31180949074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45932.31180949074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45932.31180949074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45932.31180949074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45932.31180949074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45932.31180949074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45932.31180949074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45932.31180949074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45932.31180949074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45932.31180949074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45932.31180949074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45932.31180949074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45932.31180949074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45932.31180949074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45932.31180949074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45932.31180949074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45932.31180949074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45932.31180949074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45932.31180949074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45932.31180949074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45932.31180949074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45932.31180949074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45932.31180949074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45932.31180949074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45932.31180949074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45932.31180949074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45932.31180949074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45932.31180949074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45932.31180949074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45932.31180949074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45932.31180949074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45932.31180949074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45932.31180949074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45932.31180949074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45932.31180949074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45932.31180949074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45932.31180949074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45932.31180949074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45932.31180949074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45932.31180949074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45932.31180949074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45932.31180949074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45932.31180949074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228.83109189814422</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1.4215317129637697</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36334</v>
      </c>
      <c r="E4" s="112" t="s">
        <v>38964</v>
      </c>
      <c r="F4" s="113">
        <v>45931.942245370374</v>
      </c>
      <c r="G4" s="114">
        <f ca="1">IFERROR(NOW()-F4,"")</f>
        <v>0.36956412036670372</v>
      </c>
      <c r="H4" s="113">
        <v>45931.936539351853</v>
      </c>
      <c r="I4" s="110" t="str">
        <f>IFERROR(VLOOKUP(D4,DB!A:F,6,0),"")</f>
        <v>Generator-SG</v>
      </c>
      <c r="J4" s="110" t="str">
        <f>IFERROR(VLOOKUP(D4,DB!A:G,7,0),"")</f>
        <v>No BB Shifted</v>
      </c>
      <c r="K4" s="115" t="s">
        <v>39068</v>
      </c>
      <c r="L4" s="107" t="str">
        <f>IFERROR(VLOOKUP(D4,DB!A:I,9,0),"")</f>
        <v>Latis</v>
      </c>
    </row>
    <row r="5" spans="1:16" ht="15" customHeight="1">
      <c r="A5" s="110" t="s">
        <v>39069</v>
      </c>
      <c r="B5" s="110" t="str">
        <f>IFERROR(VLOOKUP(D5,DB!A:K,11,0),"")</f>
        <v>R4</v>
      </c>
      <c r="C5" s="111">
        <v>1</v>
      </c>
      <c r="D5" s="107" t="s">
        <v>37263</v>
      </c>
      <c r="E5" s="112" t="s">
        <v>38964</v>
      </c>
      <c r="F5" s="113">
        <v>45932.304224537038</v>
      </c>
      <c r="G5" s="114">
        <f ca="1">IFERROR(NOW()-F5,"")</f>
        <v>7.5849537024623714E-3</v>
      </c>
      <c r="H5" s="113">
        <v>45932.298321759263</v>
      </c>
      <c r="I5" s="110" t="str">
        <f>IFERROR(VLOOKUP(D5,DB!A:F,6,0),"")</f>
        <v>SCECO</v>
      </c>
      <c r="J5" s="110" t="str">
        <f>IFERROR(VLOOKUP(D5,DB!A:G,7,0),"")</f>
        <v>Dead</v>
      </c>
      <c r="K5" s="115" t="s">
        <v>39070</v>
      </c>
      <c r="L5" s="107" t="str">
        <f>IFERROR(VLOOKUP(D5,DB!A:I,9,0),"")</f>
        <v>Latis</v>
      </c>
    </row>
    <row r="6" spans="1:16" ht="15" customHeight="1">
      <c r="A6" s="110"/>
      <c r="B6" s="110" t="str">
        <f>IFERROR(VLOOKUP(D6,DB!A:K,11,0),"")</f>
        <v/>
      </c>
      <c r="C6" s="111"/>
      <c r="D6" s="107"/>
      <c r="E6" s="112"/>
      <c r="F6" s="113"/>
      <c r="G6" s="114">
        <f ca="1">IFERROR(NOW()-F6,"")</f>
        <v>45932.31180949074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45932.31180949074</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45932.31180949074</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45932.31180949074</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45932.31180949074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45932.31180949074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45932.31180949074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45932.31180949074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45932.31180949074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45932.31180949074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45932.31180949074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45932.31180949074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45932.31180949074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45932.31180949074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45932.31180949074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45932.31180949074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45932.31180949074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45932.31180949074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45932.31180949074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45932.31180949074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45932.31180949074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45932.31180949074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45932.31180949074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40.479749305552104</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6.1229321759237791</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45932.31180949074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45932.31180949074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45932.31180949074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45932.31180949074</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45932.31180949074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45932.31180949074</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45932.31180949074</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45932.31180949074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45932.31180949074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45932.31180949074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45932.31180949074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45932.31180949074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45932.31180949074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45932.31180949074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45932.31180949074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45932.31180949074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45932.31180949074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45932.31180949074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45932.31180949074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45932.31180949074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45932.31180949074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45932.31180949074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45932.31180949074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45932.31180949074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45932.31180949074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45932.31180949074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45932.31180949074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45932.31180949074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45932.31180949074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45932.31180949074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45932.31180949074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45932.31180949074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45932.31180949074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45932.31180949074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45932.31180949074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45932.31180949074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45932.31180949074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45932.31180949074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45932.31180949074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45932.31180949074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45932.31180949074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45932.31180949074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45932.31180949074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45932.31180949074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45932.31180949074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45932.31180949074</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45932.31180949074</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45932.31180949074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45932.31180949074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45932.31180949074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45932.31180949074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45932.31180949074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45932.31180949074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45932.31180949074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45932.31180949074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45932.31180949074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45932.31180949074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45932.31180949074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45932.31180949074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45932.31180949074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45932.31180949074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45932.31180949074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45932.31180949074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45932.31180949074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45932.31180949074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45932.31180949074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45932.31180949074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45932.31180949074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45932.31180949074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45932.31180949074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45932.31180949074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45932.31180949074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45932.31180949074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45932.31180949074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45932.31180949074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45932.31180949074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45932.31180949074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45932.31180949074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45932.31180949074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45932.31180949074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45932.31180949074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45932.31180949074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45932.31180949074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45932.31180949074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45932.31180949074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45932.31180949074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45932.31180949074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45932.31180949074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45932.31180949074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45932.31180949074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45932.31180949074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45932.31180949074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45932.31180949074</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45932.31180949074</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45932.31180949074</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45932.31180949074</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45932.31180949074</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45932.31180949074</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45932.31180949074</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45932.31180949074</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45932.31180949074</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45932.31180949074</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45932.31180949074</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45932.31180949074</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45932.31180949074</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45932.31180949074</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45932.31180949074</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45932.31180949074</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45932.31180949074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45932.31180949074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45932.31180949074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45932.31180949074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45932.31180949074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45932.31180949074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45932.31180949074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45932.31180949074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45932.31180949074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45932.31180949074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45932.31180949074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45932.31180949074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45932.31180949074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45932.31180949074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45932.31180949074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45932.31180949074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45932.31180949074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45932.31180949074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45932.31180949074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45932.31180949074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45932.31180949074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45932.31180949074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45932.31180949074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45932.31180949074</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45932.31180949074</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45932.31180949074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45932.31180949074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45932.31180949074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45932.31180949074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45932.31180949074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45932.31180949074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45932.31180949074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45932.31180949074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45932.31180949074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45932.31180949074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45932.31180949074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45932.31180949074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45932.31180949074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45932.31180949074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45932.31180949074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45932.31180949074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45932.31180949074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45932.31180949074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45932.31180949074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45932.31180949074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45932.31180949074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45932.31180949074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45932.31180949074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45932.31180949074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45932.31180949074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45932.31180949074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45932.31180949074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45932.31180949074</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45932.31180949074</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45932.31180949074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45932.31180949074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45932.31180949074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45932.31180949074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45932.31180949074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45932.31180949074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45932.31180949074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45932.31180949074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45932.31180949074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45932.31180949074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45932.31180949074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45932.31180949074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45932.31180949074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45932.31180949074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45932.31180949074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45932.31180949074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45932.31180949074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45932.31180949074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45932.31180949074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45932.31180949074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45932.31180949074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45932.31180949074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45932.31180949074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45932.31180949074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45932.31180949074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45932.31180949074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45932.31180949074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45932.31180949074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45932.31180949074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45932.31180949074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45932.31180949074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45932.31180949074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45932.31180949074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45932.31180949074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45932.31180949074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45932.31180949074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45932.31180949074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45932.31180949074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45932.31180949074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45932.31180949074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45932.31180949074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45932.31180949074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45932.31180949074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45932.31180949074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45932.31180949074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45932.31180949074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45932.31180949074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45932.31180949074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45932.31180949074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45932.31180949074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45932.31180949074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45932.31180949074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45932.31180949074</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45932.31180949074</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3.1680942129605683</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5.5389622685179347</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0.5108141203672858</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0.48455254629516276</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45932.31180949074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45932.31180949074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45932.31180949074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45932.31180949074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45932.31180949074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45932.31180949074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45932.31180949074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45932.31180949074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45932.31180949074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45932.31180949074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45932.31180949074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45932.31180949074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45932.31180949074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45932.31180949074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45932.31180949074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45932.31180949074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45932.31180949074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45932.31180949074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45932.31180949074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45932.31180949074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45932.31180949074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45932.31180949074</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45932.31180949074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45932.31180949074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45932.31180949074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45932.31180949074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45932.31180949074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45932.31180949074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45932.31180949074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45932.31180949074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45932.31180949074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45932.31180949074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45932.31180949074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45932.31180949074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45932.31180949074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45932.31180949074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45932.31180949074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45932.31180949074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45932.31180949074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45932.31180949074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45932.31180949074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45932.31180949074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45932.31180949074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45932.31180949074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45932.31180949074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45932.31180949074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45932.31180949074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45932.31180949074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45932.31180949074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45932.31180949074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45932.31180949074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45932.31180949074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45932.31180949074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45932.31180949074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45932.31180949074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45932.31180949074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45932.31180949074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45932.31180949074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45932.31180949074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45932.31180949074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45932.31180949074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45932.31180949074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45932.31180949074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45932.31180949074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45932.31180949074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45932.31180949074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45932.31180949074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45932.31180949074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45932.31180949074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45932.31180949074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45932.31180949074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45932.31180949074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45932.31180949074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45932.31180949074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45932.31180949074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45932.31180949074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45932.31180949074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45932.31180949074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45932.31180949074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45932.31180949074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45932.31180949074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45932.31180949074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45932.31180949074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45932.31180949074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45932.31180949074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45932.31180949074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45932.31180949074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45932.31180949074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45932.31180949074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45932.31180949074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45932.31180949074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45932.31180949074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45932.31180949074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45932.31180949074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45932.31180949074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45932.31180949074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45932.31180949074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45932.31180949074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45932.31180949074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45932.31180949074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45932.31180949074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45932.31180949074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45932.31180949074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45932.31180949074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45932.31180949074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45932.31180949074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45932.31180949074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45932.31180949074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45932.31180949074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45932.31180949074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45932.31180949074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45932.31180949074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45932.31180949074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45932.31180949074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45932.31180949074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45932.31180949074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45932.31180949074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45932.31180949074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45932.31180949074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45932.31180949074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45932.31180949074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45932.31180949074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45932.31180949074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45932.31180949074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45932.31180949074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45932.31180949074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45932.31180949074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45932.31180949074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45932.31180949074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45932.31180949074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45932.31180949074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45932.31180949074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45932.31180949074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45932.31180949074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45932.31180949074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45932.31180949074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45932.31180949074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45932.31180949074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45932.31180949074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45932.31180949074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45932.31180949074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45932.31180949074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45932.31180949074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45932.31180949074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45932.31180949074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45932.31180949074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45932.31180949074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45932.31180949074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45932.31180949074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45932.31180949074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45932.31180949074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45932.31180949074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45932.31180949074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45932.31180949074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45932.31180949074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45932.31180949074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45932.31180949074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45932.31180949074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45932.31180949074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45932.31180949074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45932.31180949074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45932.31180949074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45932.31180949074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45932.31180949074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45932.31180949074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45932.31180949074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45932.31180949074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45932.31180949074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45932.31180949074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45932.31180949074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45932.31180949074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45932.31180949074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45932.31180949074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45932.31180949074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45932.31180949074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45932.31180949074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45932.31180949074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45932.31180949074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45932.31180949074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45932.31180949074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45932.31180949074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45932.31180949074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45932.31180949074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45932.31180949074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45932.31180949074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45932.31180949074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45932.31180949074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45932.31180949074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45932.31180949074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45932.31180949074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45932.31180949074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45932.31180949074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45932.31180949074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45932.31180949074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45932.31180949074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45932.31180949074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45932.31180949074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45932.31180949074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45932.31180949074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45932.31180949074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45932.31180949074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45932.31180949074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45932.31180949074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45932.31180949074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45932.31180949074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45932.31180949074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45932.31180949074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45932.31180949074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45932.31180949074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45932.31180949074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45932.31180949074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45932.31180949074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45932.31180949074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45932.31180949074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45932.31180949074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45932.31180949074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45932.31180949074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45932.31180949074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45932.31180949074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45932.31180949074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45932.31180949074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45932.31180949074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45932.31180949074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45932.31180949074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45932.31180949074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45932.31180949074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45932.31180949074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45932.31180949074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45932.31180949074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45932.31180949074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45932.31180949074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45932.31180949074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45932.31180949074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45932.31180949074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45932.31180949074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45932.31180949074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45932.31180949074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45932.31180949074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45932.31180949074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45932.31180949074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45932.31180949074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45932.31180949074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45932.31180949074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45932.31180949074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45932.31180949074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45932.31180949074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45932.31180949074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45932.31180949074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45932.31180949074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45932.31180949074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45932.31180949074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45932.31180949074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45932.31180949074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45932.31180949074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45932.31180949074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45932.31180949074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45932.31180949074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45932.31180949074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45932.31180949074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45932.31180949074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45932.31180949074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45932.31180949074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45932.31180949074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45932.31180949074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45932.31180949074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45932.31180949074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45932.31180949074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45932.31180949074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45932.31180949074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45932.31180949074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45932.31180949074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45932.31180949074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45932.31180949074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45932.31180949074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45932.31180949074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45932.31180949074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45932.31180949074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45932.31180949074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45932.31180949074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45932.31180949074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45932.31180949074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45932.31180949074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45932.31180949074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45932.31180949074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45932.31180949074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45932.31180949074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45932.31180949074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45932.31180949074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45932.31180949074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45932.31180949074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45932.31180949074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45932.31180949074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45932.31180949074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45932.31180949074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45932.31180949074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45932.31180949074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45932.31180949074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45932.31180949074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45932.31180949074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45932.31180949074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45932.31180949074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45932.31180949074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45932.31180949074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45932.31180949074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45932.31180949074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45932.31180949074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45932.31180949074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45932.31180949074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45932.31180949074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45932.31180949074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45932.31180949074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45932.31180949074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45932.31180949074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45932.31180949074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45932.31180949074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45932.31180949074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45932.31180949074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45932.31180949074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45932.31180949074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45932.31180949074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45932.31180949074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45932.31180949074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45932.31180949074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45932.31180949074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45932.31180949074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45932.31180949074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45932.31180949074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45932.31180949074</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